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420" windowWidth="9450" windowHeight="4215" activeTab="1"/>
  </bookViews>
  <sheets>
    <sheet name="Разрядники" sheetId="1" r:id="rId1"/>
    <sheet name="Медали 1 квартал " sheetId="2" r:id="rId2"/>
    <sheet name="Лист2" sheetId="3" r:id="rId3"/>
    <sheet name="Лист3" sheetId="4" r:id="rId4"/>
  </sheets>
  <definedNames>
    <definedName name="_xlnm.Print_Area" localSheetId="1">'Медали 1 квартал '!$A$1:$AV$21</definedName>
  </definedNames>
  <calcPr fullCalcOnLoad="1"/>
</workbook>
</file>

<file path=xl/sharedStrings.xml><?xml version="1.0" encoding="utf-8"?>
<sst xmlns="http://schemas.openxmlformats.org/spreadsheetml/2006/main" count="157" uniqueCount="77">
  <si>
    <t>Организация</t>
  </si>
  <si>
    <t>Отделения</t>
  </si>
  <si>
    <t>Количество завоеванных медалей за I квартал 2010 г.</t>
  </si>
  <si>
    <t>Федерального уровня</t>
  </si>
  <si>
    <t>ПФО</t>
  </si>
  <si>
    <t>Республиканского уровня</t>
  </si>
  <si>
    <t>Городского уровня</t>
  </si>
  <si>
    <t>I</t>
  </si>
  <si>
    <t>II</t>
  </si>
  <si>
    <t>III</t>
  </si>
  <si>
    <t>МОУДОД «ДЮСШ № 1»</t>
  </si>
  <si>
    <t xml:space="preserve">Бадминтон </t>
  </si>
  <si>
    <t>Итого по школе:</t>
  </si>
  <si>
    <t>МОУДОД «ДЮСШ по баскетболу им. В.И. Грекова»</t>
  </si>
  <si>
    <t>МОУДОД «ДЮСШ «Энергия»</t>
  </si>
  <si>
    <t>МОУДОД «ДЮСШ № 4»</t>
  </si>
  <si>
    <t>Лыжные гонки</t>
  </si>
  <si>
    <t>МОУДОД «ДЮСШ № 10»</t>
  </si>
  <si>
    <t>МОУДОД «ДЮСШ по видам единоборства им. В.С. Соколова»</t>
  </si>
  <si>
    <t>МОУДОД «СДЮСШОР по настольному теннису»</t>
  </si>
  <si>
    <t>-</t>
  </si>
  <si>
    <t>МОУДОД «СДЮСШОР по спортивной гимнастике»</t>
  </si>
  <si>
    <t>МОУДОД «СДЮСШОР по стрельбе из лука им. И. Солдатовой»</t>
  </si>
  <si>
    <t xml:space="preserve">МОУДОД «ДЮСШ «Спартак» по игровым видам спорта» </t>
  </si>
  <si>
    <t>МОУДОД «ДЮСАШ»</t>
  </si>
  <si>
    <t>№ п/п</t>
  </si>
  <si>
    <t>Кол-во участников сорев.</t>
  </si>
  <si>
    <t>Итого:</t>
  </si>
  <si>
    <t>Всего медалей</t>
  </si>
  <si>
    <t>Международного уровня</t>
  </si>
  <si>
    <t>Учреждение</t>
  </si>
  <si>
    <t xml:space="preserve">Спортивный туризм </t>
  </si>
  <si>
    <t>МСМК</t>
  </si>
  <si>
    <t>МС</t>
  </si>
  <si>
    <t>КМС</t>
  </si>
  <si>
    <t>1 разряда</t>
  </si>
  <si>
    <t>Массовых разрядов</t>
  </si>
  <si>
    <t>ИТОГО по школам</t>
  </si>
  <si>
    <t>каратэ</t>
  </si>
  <si>
    <t>ушу</t>
  </si>
  <si>
    <t>фитнес-аэробика</t>
  </si>
  <si>
    <t>художественная гимнастика</t>
  </si>
  <si>
    <t>тайский бокс</t>
  </si>
  <si>
    <t>панкратион</t>
  </si>
  <si>
    <t>МБОУДО «ДЮСШ № 1»</t>
  </si>
  <si>
    <t>МБОУДО «ДЮСШ «Энергия»</t>
  </si>
  <si>
    <t>танцевальный спорт</t>
  </si>
  <si>
    <t>Регионального уровня (ПФО)</t>
  </si>
  <si>
    <t xml:space="preserve">Республиканского уровня </t>
  </si>
  <si>
    <t>Количество участников</t>
  </si>
  <si>
    <t>Кол. офиц. спорт. мероприятий</t>
  </si>
  <si>
    <t>Всего количество участников, чел.</t>
  </si>
  <si>
    <t>Числ.уч-ся на конец квартала</t>
  </si>
  <si>
    <t>Доля подготовленных разрядников от числа учащихся,%</t>
  </si>
  <si>
    <t>Всего подготовлено разрядников</t>
  </si>
  <si>
    <t>Всего медалей, ед.</t>
  </si>
  <si>
    <t>Количество призовых мест/медалей</t>
  </si>
  <si>
    <t>медалей</t>
  </si>
  <si>
    <t>мест</t>
  </si>
  <si>
    <t>Всего призовых мест, ед.</t>
  </si>
  <si>
    <t>Доля завоев.медалей от числа участников,%</t>
  </si>
  <si>
    <t>Всего офиц. спорт. мероприятий, ед.</t>
  </si>
  <si>
    <t>МБУ «СШ № 10»</t>
  </si>
  <si>
    <t>Директор                                        М.Ю. Латышева</t>
  </si>
  <si>
    <t>40-52-58</t>
  </si>
  <si>
    <t>Фитнес аэробика</t>
  </si>
  <si>
    <t xml:space="preserve">Подг.Шилова Н.Ю.                       </t>
  </si>
  <si>
    <t>МБУ «СШ № 1»</t>
  </si>
  <si>
    <t>МБУ «СШ по баскетболу им. В.И. Грекова»</t>
  </si>
  <si>
    <t>МБУ «СШ им.А.И.Тихонова»</t>
  </si>
  <si>
    <t>МБУ «СШ им. В.С. Соколова»</t>
  </si>
  <si>
    <t>МБУ «СШОР по настольному теннису и стрельбе из лука им. И. Солдатовой»</t>
  </si>
  <si>
    <t xml:space="preserve">МБУ «СШ «Спартак»  </t>
  </si>
  <si>
    <t>МБУ «САШ»</t>
  </si>
  <si>
    <t>Количество подготовленных спортсменов за 1 квартал 2020 года</t>
  </si>
  <si>
    <t>Количество участников, завоеванных призовых мест и медалей за 1 квартал 2020 г. на официальных спортивных мероприятиях</t>
  </si>
  <si>
    <t>Количество подготовленных спортсменов за 1 квартал 2021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</si>
</sst>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.75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Arial Cyr"/>
      <family val="0"/>
    </font>
    <font>
      <sz val="10.5"/>
      <color indexed="8"/>
      <name val="Arial Cyr"/>
      <family val="0"/>
    </font>
    <font>
      <b/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75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0" fontId="0" fillId="4" borderId="12" xfId="0" applyFill="1" applyBorder="1" applyAlignment="1">
      <alignment/>
    </xf>
    <xf numFmtId="0" fontId="5" fillId="34" borderId="11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0" fillId="33" borderId="12" xfId="0" applyFill="1" applyBorder="1" applyAlignment="1">
      <alignment/>
    </xf>
    <xf numFmtId="0" fontId="5" fillId="3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0" fillId="18" borderId="14" xfId="0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18" borderId="13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2" fillId="36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8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7" fillId="35" borderId="18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0" fontId="7" fillId="37" borderId="18" xfId="0" applyFont="1" applyFill="1" applyBorder="1" applyAlignment="1">
      <alignment/>
    </xf>
    <xf numFmtId="2" fontId="7" fillId="37" borderId="29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" fillId="38" borderId="0" xfId="0" applyFont="1" applyFill="1" applyAlignment="1">
      <alignment horizontal="center"/>
    </xf>
    <xf numFmtId="0" fontId="0" fillId="38" borderId="0" xfId="0" applyFill="1" applyAlignment="1">
      <alignment/>
    </xf>
    <xf numFmtId="0" fontId="3" fillId="38" borderId="0" xfId="0" applyFont="1" applyFill="1" applyAlignment="1">
      <alignment horizontal="center"/>
    </xf>
    <xf numFmtId="0" fontId="17" fillId="38" borderId="0" xfId="0" applyFont="1" applyFill="1" applyBorder="1" applyAlignment="1">
      <alignment horizontal="center" vertical="top" wrapText="1"/>
    </xf>
    <xf numFmtId="0" fontId="17" fillId="38" borderId="0" xfId="0" applyFont="1" applyFill="1" applyAlignment="1">
      <alignment/>
    </xf>
    <xf numFmtId="0" fontId="20" fillId="38" borderId="12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 wrapText="1"/>
    </xf>
    <xf numFmtId="0" fontId="20" fillId="38" borderId="14" xfId="0" applyFont="1" applyFill="1" applyBorder="1" applyAlignment="1">
      <alignment horizontal="center" vertical="center" wrapText="1"/>
    </xf>
    <xf numFmtId="0" fontId="18" fillId="38" borderId="29" xfId="0" applyFont="1" applyFill="1" applyBorder="1" applyAlignment="1">
      <alignment horizontal="center" vertical="center" wrapText="1"/>
    </xf>
    <xf numFmtId="0" fontId="18" fillId="38" borderId="12" xfId="0" applyFont="1" applyFill="1" applyBorder="1" applyAlignment="1">
      <alignment horizontal="center" vertical="center" wrapText="1"/>
    </xf>
    <xf numFmtId="0" fontId="18" fillId="38" borderId="14" xfId="0" applyFont="1" applyFill="1" applyBorder="1" applyAlignment="1">
      <alignment horizontal="center" vertical="center" wrapText="1"/>
    </xf>
    <xf numFmtId="0" fontId="20" fillId="38" borderId="29" xfId="0" applyFont="1" applyFill="1" applyBorder="1" applyAlignment="1">
      <alignment horizontal="center" vertical="center" wrapText="1"/>
    </xf>
    <xf numFmtId="0" fontId="20" fillId="38" borderId="18" xfId="0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vertical="center" wrapText="1"/>
    </xf>
    <xf numFmtId="0" fontId="19" fillId="38" borderId="10" xfId="0" applyFont="1" applyFill="1" applyBorder="1" applyAlignment="1">
      <alignment horizontal="center" vertical="center" wrapText="1"/>
    </xf>
    <xf numFmtId="0" fontId="19" fillId="38" borderId="12" xfId="0" applyFont="1" applyFill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center" vertical="center" wrapText="1"/>
    </xf>
    <xf numFmtId="0" fontId="19" fillId="38" borderId="14" xfId="0" applyFont="1" applyFill="1" applyBorder="1" applyAlignment="1">
      <alignment horizontal="center" vertical="center" wrapText="1"/>
    </xf>
    <xf numFmtId="0" fontId="17" fillId="38" borderId="29" xfId="0" applyFont="1" applyFill="1" applyBorder="1" applyAlignment="1">
      <alignment horizontal="center" vertical="center"/>
    </xf>
    <xf numFmtId="0" fontId="17" fillId="38" borderId="12" xfId="0" applyFont="1" applyFill="1" applyBorder="1" applyAlignment="1">
      <alignment horizontal="center" vertical="center"/>
    </xf>
    <xf numFmtId="0" fontId="17" fillId="38" borderId="18" xfId="0" applyFont="1" applyFill="1" applyBorder="1" applyAlignment="1">
      <alignment horizontal="center" vertical="center"/>
    </xf>
    <xf numFmtId="0" fontId="17" fillId="38" borderId="13" xfId="0" applyFont="1" applyFill="1" applyBorder="1" applyAlignment="1">
      <alignment horizontal="center" vertical="center"/>
    </xf>
    <xf numFmtId="0" fontId="17" fillId="38" borderId="17" xfId="0" applyFont="1" applyFill="1" applyBorder="1" applyAlignment="1">
      <alignment horizontal="center" vertical="center"/>
    </xf>
    <xf numFmtId="0" fontId="15" fillId="38" borderId="12" xfId="0" applyFont="1" applyFill="1" applyBorder="1" applyAlignment="1">
      <alignment horizontal="center" vertical="center" wrapText="1"/>
    </xf>
    <xf numFmtId="0" fontId="15" fillId="38" borderId="29" xfId="0" applyFont="1" applyFill="1" applyBorder="1" applyAlignment="1">
      <alignment horizontal="center" vertical="center" wrapText="1"/>
    </xf>
    <xf numFmtId="0" fontId="16" fillId="38" borderId="30" xfId="0" applyFont="1" applyFill="1" applyBorder="1" applyAlignment="1">
      <alignment horizontal="center" vertical="center"/>
    </xf>
    <xf numFmtId="2" fontId="16" fillId="38" borderId="29" xfId="0" applyNumberFormat="1" applyFont="1" applyFill="1" applyBorder="1" applyAlignment="1">
      <alignment horizontal="center" vertical="center"/>
    </xf>
    <xf numFmtId="0" fontId="17" fillId="38" borderId="31" xfId="0" applyFont="1" applyFill="1" applyBorder="1" applyAlignment="1">
      <alignment horizontal="center" vertical="center"/>
    </xf>
    <xf numFmtId="0" fontId="17" fillId="38" borderId="20" xfId="0" applyFont="1" applyFill="1" applyBorder="1" applyAlignment="1">
      <alignment horizontal="center" vertical="center"/>
    </xf>
    <xf numFmtId="0" fontId="17" fillId="38" borderId="19" xfId="0" applyFont="1" applyFill="1" applyBorder="1" applyAlignment="1">
      <alignment horizontal="center" vertical="center"/>
    </xf>
    <xf numFmtId="0" fontId="15" fillId="38" borderId="17" xfId="0" applyFont="1" applyFill="1" applyBorder="1" applyAlignment="1">
      <alignment horizontal="center" vertical="center" wrapText="1"/>
    </xf>
    <xf numFmtId="0" fontId="16" fillId="38" borderId="0" xfId="0" applyFont="1" applyFill="1" applyBorder="1" applyAlignment="1">
      <alignment horizontal="center" vertical="center"/>
    </xf>
    <xf numFmtId="2" fontId="16" fillId="38" borderId="13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vertical="top" wrapText="1"/>
    </xf>
    <xf numFmtId="0" fontId="15" fillId="38" borderId="10" xfId="0" applyFont="1" applyFill="1" applyBorder="1" applyAlignment="1">
      <alignment vertical="center" wrapText="1"/>
    </xf>
    <xf numFmtId="0" fontId="15" fillId="38" borderId="10" xfId="0" applyFont="1" applyFill="1" applyBorder="1" applyAlignment="1">
      <alignment horizontal="center" vertical="center" wrapText="1"/>
    </xf>
    <xf numFmtId="0" fontId="17" fillId="38" borderId="0" xfId="0" applyFont="1" applyFill="1" applyBorder="1" applyAlignment="1">
      <alignment horizontal="center" vertical="center"/>
    </xf>
    <xf numFmtId="2" fontId="16" fillId="38" borderId="12" xfId="0" applyNumberFormat="1" applyFont="1" applyFill="1" applyBorder="1" applyAlignment="1">
      <alignment horizontal="center" vertical="center"/>
    </xf>
    <xf numFmtId="0" fontId="17" fillId="38" borderId="30" xfId="0" applyFont="1" applyFill="1" applyBorder="1" applyAlignment="1">
      <alignment horizontal="center" vertical="center"/>
    </xf>
    <xf numFmtId="0" fontId="16" fillId="38" borderId="12" xfId="0" applyFont="1" applyFill="1" applyBorder="1" applyAlignment="1">
      <alignment horizontal="center" vertical="center"/>
    </xf>
    <xf numFmtId="0" fontId="20" fillId="0" borderId="32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20" fillId="0" borderId="33" xfId="0" applyFont="1" applyBorder="1" applyAlignment="1">
      <alignment wrapText="1"/>
    </xf>
    <xf numFmtId="0" fontId="20" fillId="0" borderId="34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0" fillId="0" borderId="35" xfId="0" applyFont="1" applyBorder="1" applyAlignment="1">
      <alignment wrapText="1"/>
    </xf>
    <xf numFmtId="0" fontId="20" fillId="0" borderId="36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37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7" fillId="18" borderId="18" xfId="0" applyFont="1" applyFill="1" applyBorder="1" applyAlignment="1">
      <alignment horizontal="center"/>
    </xf>
    <xf numFmtId="0" fontId="7" fillId="18" borderId="30" xfId="0" applyFont="1" applyFill="1" applyBorder="1" applyAlignment="1">
      <alignment horizontal="center"/>
    </xf>
    <xf numFmtId="0" fontId="7" fillId="18" borderId="29" xfId="0" applyFont="1" applyFill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6" fillId="38" borderId="36" xfId="0" applyFont="1" applyFill="1" applyBorder="1" applyAlignment="1">
      <alignment horizontal="center" vertical="center" wrapText="1"/>
    </xf>
    <xf numFmtId="0" fontId="6" fillId="38" borderId="23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vertical="center" wrapText="1"/>
    </xf>
    <xf numFmtId="0" fontId="20" fillId="38" borderId="18" xfId="0" applyFont="1" applyFill="1" applyBorder="1" applyAlignment="1">
      <alignment horizontal="center" vertical="center" wrapText="1"/>
    </xf>
    <xf numFmtId="0" fontId="0" fillId="38" borderId="30" xfId="0" applyFill="1" applyBorder="1" applyAlignment="1">
      <alignment horizontal="center" vertical="center" wrapText="1"/>
    </xf>
    <xf numFmtId="0" fontId="20" fillId="38" borderId="30" xfId="0" applyFont="1" applyFill="1" applyBorder="1" applyAlignment="1">
      <alignment horizontal="center" vertical="center" wrapText="1"/>
    </xf>
    <xf numFmtId="0" fontId="6" fillId="38" borderId="30" xfId="0" applyFont="1" applyFill="1" applyBorder="1" applyAlignment="1">
      <alignment horizontal="center" vertical="center" wrapText="1"/>
    </xf>
    <xf numFmtId="0" fontId="0" fillId="38" borderId="29" xfId="0" applyFill="1" applyBorder="1" applyAlignment="1">
      <alignment horizontal="center" vertical="center" wrapText="1"/>
    </xf>
    <xf numFmtId="0" fontId="6" fillId="38" borderId="32" xfId="0" applyFont="1" applyFill="1" applyBorder="1" applyAlignment="1">
      <alignment horizontal="center" vertical="center" wrapText="1"/>
    </xf>
    <xf numFmtId="0" fontId="6" fillId="38" borderId="22" xfId="0" applyFont="1" applyFill="1" applyBorder="1" applyAlignment="1">
      <alignment horizontal="center" vertical="center" wrapText="1"/>
    </xf>
    <xf numFmtId="0" fontId="6" fillId="38" borderId="26" xfId="0" applyFont="1" applyFill="1" applyBorder="1" applyAlignment="1">
      <alignment horizontal="center" vertical="center" wrapText="1"/>
    </xf>
    <xf numFmtId="0" fontId="6" fillId="38" borderId="3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0" fillId="38" borderId="13" xfId="0" applyFont="1" applyFill="1" applyBorder="1" applyAlignment="1">
      <alignment horizontal="center" vertical="center" wrapText="1"/>
    </xf>
    <xf numFmtId="0" fontId="20" fillId="38" borderId="17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center" wrapText="1"/>
    </xf>
    <xf numFmtId="0" fontId="6" fillId="38" borderId="34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35" xfId="0" applyFont="1" applyFill="1" applyBorder="1" applyAlignment="1">
      <alignment horizontal="center" vertical="center" wrapText="1"/>
    </xf>
    <xf numFmtId="0" fontId="20" fillId="38" borderId="31" xfId="0" applyFont="1" applyFill="1" applyBorder="1" applyAlignment="1">
      <alignment horizontal="center" vertical="center" wrapText="1"/>
    </xf>
    <xf numFmtId="0" fontId="20" fillId="38" borderId="15" xfId="0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0" fillId="38" borderId="44" xfId="0" applyFill="1" applyBorder="1" applyAlignment="1">
      <alignment horizontal="center" vertical="center" wrapText="1"/>
    </xf>
    <xf numFmtId="0" fontId="15" fillId="38" borderId="13" xfId="0" applyFont="1" applyFill="1" applyBorder="1" applyAlignment="1">
      <alignment vertical="top" wrapText="1"/>
    </xf>
    <xf numFmtId="0" fontId="15" fillId="38" borderId="17" xfId="0" applyFont="1" applyFill="1" applyBorder="1" applyAlignment="1">
      <alignment vertical="top" wrapText="1"/>
    </xf>
    <xf numFmtId="0" fontId="17" fillId="38" borderId="14" xfId="0" applyFont="1" applyFill="1" applyBorder="1" applyAlignment="1">
      <alignment vertical="top" wrapText="1"/>
    </xf>
    <xf numFmtId="0" fontId="19" fillId="38" borderId="13" xfId="0" applyFont="1" applyFill="1" applyBorder="1" applyAlignment="1">
      <alignment horizontal="center" vertical="top" wrapText="1"/>
    </xf>
    <xf numFmtId="0" fontId="19" fillId="38" borderId="17" xfId="0" applyFont="1" applyFill="1" applyBorder="1" applyAlignment="1">
      <alignment horizontal="center" vertical="top" wrapText="1"/>
    </xf>
    <xf numFmtId="0" fontId="19" fillId="38" borderId="14" xfId="0" applyFont="1" applyFill="1" applyBorder="1" applyAlignment="1">
      <alignment horizontal="center" vertical="top" wrapText="1"/>
    </xf>
    <xf numFmtId="0" fontId="2" fillId="38" borderId="0" xfId="0" applyFont="1" applyFill="1" applyAlignment="1">
      <alignment horizontal="center"/>
    </xf>
    <xf numFmtId="0" fontId="15" fillId="38" borderId="13" xfId="0" applyFont="1" applyFill="1" applyBorder="1" applyAlignment="1">
      <alignment horizontal="center" vertical="top" wrapText="1"/>
    </xf>
    <xf numFmtId="0" fontId="15" fillId="38" borderId="17" xfId="0" applyFont="1" applyFill="1" applyBorder="1" applyAlignment="1">
      <alignment horizontal="center" vertical="top" wrapText="1"/>
    </xf>
    <xf numFmtId="0" fontId="15" fillId="38" borderId="14" xfId="0" applyFont="1" applyFill="1" applyBorder="1" applyAlignment="1">
      <alignment horizontal="center" vertical="top" wrapText="1"/>
    </xf>
    <xf numFmtId="0" fontId="6" fillId="38" borderId="45" xfId="0" applyFont="1" applyFill="1" applyBorder="1" applyAlignment="1">
      <alignment horizontal="center" vertical="center" wrapText="1"/>
    </xf>
    <xf numFmtId="0" fontId="0" fillId="38" borderId="46" xfId="0" applyFill="1" applyBorder="1" applyAlignment="1">
      <alignment horizontal="center" vertical="center" wrapText="1"/>
    </xf>
    <xf numFmtId="0" fontId="0" fillId="38" borderId="47" xfId="0" applyFill="1" applyBorder="1" applyAlignment="1">
      <alignment horizontal="center" vertical="center" wrapText="1"/>
    </xf>
    <xf numFmtId="0" fontId="15" fillId="38" borderId="18" xfId="0" applyFont="1" applyFill="1" applyBorder="1" applyAlignment="1">
      <alignment horizontal="center" vertical="top" wrapText="1"/>
    </xf>
    <xf numFmtId="0" fontId="15" fillId="38" borderId="30" xfId="0" applyFont="1" applyFill="1" applyBorder="1" applyAlignment="1">
      <alignment horizontal="center" vertical="top" wrapText="1"/>
    </xf>
    <xf numFmtId="0" fontId="17" fillId="38" borderId="30" xfId="0" applyFont="1" applyFill="1" applyBorder="1" applyAlignment="1">
      <alignment horizontal="center" vertical="top" wrapText="1"/>
    </xf>
    <xf numFmtId="0" fontId="17" fillId="38" borderId="29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30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30" xfId="0" applyFont="1" applyFill="1" applyBorder="1" applyAlignment="1">
      <alignment horizontal="center" vertical="top" wrapText="1"/>
    </xf>
    <xf numFmtId="0" fontId="1" fillId="4" borderId="29" xfId="0" applyFont="1" applyFill="1" applyBorder="1" applyAlignment="1">
      <alignment horizontal="center" vertical="top" wrapText="1"/>
    </xf>
    <xf numFmtId="0" fontId="1" fillId="34" borderId="18" xfId="0" applyFont="1" applyFill="1" applyBorder="1" applyAlignment="1">
      <alignment horizontal="center" vertical="top" wrapText="1"/>
    </xf>
    <xf numFmtId="0" fontId="1" fillId="34" borderId="30" xfId="0" applyFont="1" applyFill="1" applyBorder="1" applyAlignment="1">
      <alignment horizontal="center" vertical="top" wrapText="1"/>
    </xf>
    <xf numFmtId="0" fontId="1" fillId="34" borderId="29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30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"/>
          <c:y val="0.038"/>
          <c:w val="1"/>
          <c:h val="0.952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Лист2!$A$4:$A$14</c:f>
              <c:strCache/>
            </c:strRef>
          </c:cat>
          <c:val>
            <c:numRef>
              <c:f>Лист2!$B$4:$B$14</c:f>
              <c:numCache/>
            </c:numRef>
          </c:val>
          <c:shape val="box"/>
        </c:ser>
        <c:overlap val="100"/>
        <c:shape val="box"/>
        <c:axId val="58122538"/>
        <c:axId val="53340795"/>
      </c:bar3DChart>
      <c:catAx>
        <c:axId val="58122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Наименование организации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40795"/>
        <c:crosses val="autoZero"/>
        <c:auto val="1"/>
        <c:lblOffset val="100"/>
        <c:tickLblSkip val="1"/>
        <c:noMultiLvlLbl val="0"/>
      </c:catAx>
      <c:valAx>
        <c:axId val="533407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
участников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225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Соревнования федерального уровня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1595"/>
          <c:w val="0.98125"/>
          <c:h val="0.840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Лист2!$A$4:$A$14</c:f>
              <c:strCache>
                <c:ptCount val="11"/>
                <c:pt idx="0">
                  <c:v>МОУДОД «ДЮСШ № 1»</c:v>
                </c:pt>
                <c:pt idx="1">
                  <c:v>МОУДОД «ДЮСШ по баскетболу им. В.И. Грекова»</c:v>
                </c:pt>
                <c:pt idx="2">
                  <c:v>МОУДОД «ДЮСШ «Энергия»</c:v>
                </c:pt>
                <c:pt idx="3">
                  <c:v>МОУДОД «ДЮСШ № 4»</c:v>
                </c:pt>
                <c:pt idx="4">
                  <c:v>МОУДОД «ДЮСШ № 10»</c:v>
                </c:pt>
                <c:pt idx="5">
                  <c:v>МОУДОД «ДЮСШ по видам единоборства им. В.С. Соколова»</c:v>
                </c:pt>
                <c:pt idx="6">
                  <c:v>МОУДОД «СДЮСШОР по настольному теннису»</c:v>
                </c:pt>
                <c:pt idx="7">
                  <c:v>МОУДОД «СДЮСШОР по спортивной гимнастике»</c:v>
                </c:pt>
                <c:pt idx="8">
                  <c:v>МОУДОД «СДЮСШОР по стрельбе из лука им. И. Солдатовой»</c:v>
                </c:pt>
                <c:pt idx="9">
                  <c:v>МОУДОД «ДЮСШ «Спартак» по игровым видам спорта» </c:v>
                </c:pt>
                <c:pt idx="10">
                  <c:v>МОУДОД «ДЮСАШ»</c:v>
                </c:pt>
              </c:strCache>
            </c:strRef>
          </c:cat>
          <c:val>
            <c:numRef>
              <c:f>Лист2!$F$4:$F$14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4</c:v>
                </c:pt>
                <c:pt idx="4">
                  <c:v>0</c:v>
                </c:pt>
                <c:pt idx="5">
                  <c:v>30</c:v>
                </c:pt>
                <c:pt idx="6">
                  <c:v>7</c:v>
                </c:pt>
                <c:pt idx="7">
                  <c:v>0</c:v>
                </c:pt>
                <c:pt idx="8">
                  <c:v>29</c:v>
                </c:pt>
                <c:pt idx="9">
                  <c:v>13</c:v>
                </c:pt>
                <c:pt idx="10">
                  <c:v>11</c:v>
                </c:pt>
              </c:numCache>
            </c:numRef>
          </c:val>
          <c:shape val="box"/>
        </c:ser>
        <c:overlap val="100"/>
        <c:shape val="box"/>
        <c:axId val="10305108"/>
        <c:axId val="25637109"/>
      </c:bar3DChart>
      <c:catAx>
        <c:axId val="10305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37109"/>
        <c:crosses val="autoZero"/>
        <c:auto val="1"/>
        <c:lblOffset val="100"/>
        <c:tickLblSkip val="1"/>
        <c:noMultiLvlLbl val="0"/>
      </c:catAx>
      <c:valAx>
        <c:axId val="256371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Доля, %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051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ПФО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"/>
          <c:y val="0.0845"/>
          <c:w val="1"/>
          <c:h val="0.882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Лист2!$A$4:$A$14</c:f>
              <c:strCache>
                <c:ptCount val="11"/>
                <c:pt idx="0">
                  <c:v>МОУДОД «ДЮСШ № 1»</c:v>
                </c:pt>
                <c:pt idx="1">
                  <c:v>МОУДОД «ДЮСШ по баскетболу им. В.И. Грекова»</c:v>
                </c:pt>
                <c:pt idx="2">
                  <c:v>МОУДОД «ДЮСШ «Энергия»</c:v>
                </c:pt>
                <c:pt idx="3">
                  <c:v>МОУДОД «ДЮСШ № 4»</c:v>
                </c:pt>
                <c:pt idx="4">
                  <c:v>МОУДОД «ДЮСШ № 10»</c:v>
                </c:pt>
                <c:pt idx="5">
                  <c:v>МОУДОД «ДЮСШ по видам единоборства им. В.С. Соколова»</c:v>
                </c:pt>
                <c:pt idx="6">
                  <c:v>МОУДОД «СДЮСШОР по настольному теннису»</c:v>
                </c:pt>
                <c:pt idx="7">
                  <c:v>МОУДОД «СДЮСШОР по спортивной гимнастике»</c:v>
                </c:pt>
                <c:pt idx="8">
                  <c:v>МОУДОД «СДЮСШОР по стрельбе из лука им. И. Солдатовой»</c:v>
                </c:pt>
                <c:pt idx="9">
                  <c:v>МОУДОД «ДЮСШ «Спартак» по игровым видам спорта» </c:v>
                </c:pt>
                <c:pt idx="10">
                  <c:v>МОУДОД «ДЮСАШ»</c:v>
                </c:pt>
              </c:strCache>
            </c:strRef>
          </c:cat>
          <c:val>
            <c:numRef>
              <c:f>Лист2!$J$4:$J$14</c:f>
              <c:numCache>
                <c:ptCount val="11"/>
                <c:pt idx="1">
                  <c:v>1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27</c:v>
                </c:pt>
                <c:pt idx="6">
                  <c:v>6</c:v>
                </c:pt>
                <c:pt idx="7">
                  <c:v>13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</c:numCache>
            </c:numRef>
          </c:val>
          <c:shape val="box"/>
        </c:ser>
        <c:overlap val="100"/>
        <c:shape val="box"/>
        <c:axId val="29407390"/>
        <c:axId val="63339919"/>
      </c:bar3DChart>
      <c:catAx>
        <c:axId val="29407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339919"/>
        <c:crosses val="autoZero"/>
        <c:auto val="1"/>
        <c:lblOffset val="100"/>
        <c:tickLblSkip val="1"/>
        <c:noMultiLvlLbl val="0"/>
      </c:catAx>
      <c:valAx>
        <c:axId val="633399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Доля, %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073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Соревнования республиканского уровня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3525"/>
          <c:w val="0.982"/>
          <c:h val="0.840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Лист2!$A$4:$A$14</c:f>
              <c:strCache>
                <c:ptCount val="11"/>
                <c:pt idx="0">
                  <c:v>МОУДОД «ДЮСШ № 1»</c:v>
                </c:pt>
                <c:pt idx="1">
                  <c:v>МОУДОД «ДЮСШ по баскетболу им. В.И. Грекова»</c:v>
                </c:pt>
                <c:pt idx="2">
                  <c:v>МОУДОД «ДЮСШ «Энергия»</c:v>
                </c:pt>
                <c:pt idx="3">
                  <c:v>МОУДОД «ДЮСШ № 4»</c:v>
                </c:pt>
                <c:pt idx="4">
                  <c:v>МОУДОД «ДЮСШ № 10»</c:v>
                </c:pt>
                <c:pt idx="5">
                  <c:v>МОУДОД «ДЮСШ по видам единоборства им. В.С. Соколова»</c:v>
                </c:pt>
                <c:pt idx="6">
                  <c:v>МОУДОД «СДЮСШОР по настольному теннису»</c:v>
                </c:pt>
                <c:pt idx="7">
                  <c:v>МОУДОД «СДЮСШОР по спортивной гимнастике»</c:v>
                </c:pt>
                <c:pt idx="8">
                  <c:v>МОУДОД «СДЮСШОР по стрельбе из лука им. И. Солдатовой»</c:v>
                </c:pt>
                <c:pt idx="9">
                  <c:v>МОУДОД «ДЮСШ «Спартак» по игровым видам спорта» </c:v>
                </c:pt>
                <c:pt idx="10">
                  <c:v>МОУДОД «ДЮСАШ»</c:v>
                </c:pt>
              </c:strCache>
            </c:strRef>
          </c:cat>
          <c:val>
            <c:numRef>
              <c:f>Лист2!$N$4:$N$14</c:f>
              <c:numCache>
                <c:ptCount val="11"/>
                <c:pt idx="0">
                  <c:v>38</c:v>
                </c:pt>
                <c:pt idx="1">
                  <c:v>7</c:v>
                </c:pt>
                <c:pt idx="2">
                  <c:v>85</c:v>
                </c:pt>
                <c:pt idx="3">
                  <c:v>11</c:v>
                </c:pt>
                <c:pt idx="4">
                  <c:v>1</c:v>
                </c:pt>
                <c:pt idx="5">
                  <c:v>122</c:v>
                </c:pt>
                <c:pt idx="6">
                  <c:v>40</c:v>
                </c:pt>
                <c:pt idx="7">
                  <c:v>38</c:v>
                </c:pt>
                <c:pt idx="8">
                  <c:v>16</c:v>
                </c:pt>
                <c:pt idx="9">
                  <c:v>320</c:v>
                </c:pt>
                <c:pt idx="10">
                  <c:v>22</c:v>
                </c:pt>
              </c:numCache>
            </c:numRef>
          </c:val>
          <c:shape val="box"/>
        </c:ser>
        <c:overlap val="100"/>
        <c:shape val="box"/>
        <c:axId val="33188360"/>
        <c:axId val="30259785"/>
      </c:bar3DChart>
      <c:catAx>
        <c:axId val="3318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59785"/>
        <c:crosses val="autoZero"/>
        <c:auto val="1"/>
        <c:lblOffset val="100"/>
        <c:tickLblSkip val="1"/>
        <c:noMultiLvlLbl val="0"/>
      </c:catAx>
      <c:valAx>
        <c:axId val="302597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Доля, %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8836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Соревнования городского уровня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3525"/>
          <c:w val="0.98175"/>
          <c:h val="0.840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Лист2!$A$4:$A$14</c:f>
              <c:strCache>
                <c:ptCount val="11"/>
                <c:pt idx="0">
                  <c:v>МОУДОД «ДЮСШ № 1»</c:v>
                </c:pt>
                <c:pt idx="1">
                  <c:v>МОУДОД «ДЮСШ по баскетболу им. В.И. Грекова»</c:v>
                </c:pt>
                <c:pt idx="2">
                  <c:v>МОУДОД «ДЮСШ «Энергия»</c:v>
                </c:pt>
                <c:pt idx="3">
                  <c:v>МОУДОД «ДЮСШ № 4»</c:v>
                </c:pt>
                <c:pt idx="4">
                  <c:v>МОУДОД «ДЮСШ № 10»</c:v>
                </c:pt>
                <c:pt idx="5">
                  <c:v>МОУДОД «ДЮСШ по видам единоборства им. В.С. Соколова»</c:v>
                </c:pt>
                <c:pt idx="6">
                  <c:v>МОУДОД «СДЮСШОР по настольному теннису»</c:v>
                </c:pt>
                <c:pt idx="7">
                  <c:v>МОУДОД «СДЮСШОР по спортивной гимнастике»</c:v>
                </c:pt>
                <c:pt idx="8">
                  <c:v>МОУДОД «СДЮСШОР по стрельбе из лука им. И. Солдатовой»</c:v>
                </c:pt>
                <c:pt idx="9">
                  <c:v>МОУДОД «ДЮСШ «Спартак» по игровым видам спорта» </c:v>
                </c:pt>
                <c:pt idx="10">
                  <c:v>МОУДОД «ДЮСАШ»</c:v>
                </c:pt>
              </c:strCache>
            </c:strRef>
          </c:cat>
          <c:val>
            <c:numRef>
              <c:f>Лист2!$R$4:$R$14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11</c:v>
                </c:pt>
                <c:pt idx="4">
                  <c:v>5</c:v>
                </c:pt>
                <c:pt idx="5">
                  <c:v>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32</c:v>
                </c:pt>
                <c:pt idx="10">
                  <c:v>0</c:v>
                </c:pt>
              </c:numCache>
            </c:numRef>
          </c:val>
          <c:shape val="box"/>
        </c:ser>
        <c:overlap val="100"/>
        <c:shape val="box"/>
        <c:axId val="3902610"/>
        <c:axId val="35123491"/>
      </c:bar3DChart>
      <c:catAx>
        <c:axId val="390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23491"/>
        <c:crosses val="autoZero"/>
        <c:auto val="1"/>
        <c:lblOffset val="100"/>
        <c:tickLblSkip val="1"/>
        <c:noMultiLvlLbl val="0"/>
      </c:catAx>
      <c:valAx>
        <c:axId val="351234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Доля, %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26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17</xdr:row>
      <xdr:rowOff>142875</xdr:rowOff>
    </xdr:from>
    <xdr:to>
      <xdr:col>21</xdr:col>
      <xdr:colOff>142875</xdr:colOff>
      <xdr:row>44</xdr:row>
      <xdr:rowOff>76200</xdr:rowOff>
    </xdr:to>
    <xdr:graphicFrame>
      <xdr:nvGraphicFramePr>
        <xdr:cNvPr id="1" name="Chart 2"/>
        <xdr:cNvGraphicFramePr/>
      </xdr:nvGraphicFramePr>
      <xdr:xfrm>
        <a:off x="200025" y="5076825"/>
        <a:ext cx="158400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17</xdr:col>
      <xdr:colOff>390525</xdr:colOff>
      <xdr:row>25</xdr:row>
      <xdr:rowOff>57150</xdr:rowOff>
    </xdr:to>
    <xdr:graphicFrame>
      <xdr:nvGraphicFramePr>
        <xdr:cNvPr id="1" name="Chart 9"/>
        <xdr:cNvGraphicFramePr/>
      </xdr:nvGraphicFramePr>
      <xdr:xfrm>
        <a:off x="66675" y="76200"/>
        <a:ext cx="11982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27</xdr:row>
      <xdr:rowOff>76200</xdr:rowOff>
    </xdr:from>
    <xdr:to>
      <xdr:col>17</xdr:col>
      <xdr:colOff>361950</xdr:colOff>
      <xdr:row>52</xdr:row>
      <xdr:rowOff>57150</xdr:rowOff>
    </xdr:to>
    <xdr:graphicFrame>
      <xdr:nvGraphicFramePr>
        <xdr:cNvPr id="2" name="Chart 10"/>
        <xdr:cNvGraphicFramePr/>
      </xdr:nvGraphicFramePr>
      <xdr:xfrm>
        <a:off x="76200" y="4448175"/>
        <a:ext cx="1194435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54</xdr:row>
      <xdr:rowOff>76200</xdr:rowOff>
    </xdr:from>
    <xdr:to>
      <xdr:col>17</xdr:col>
      <xdr:colOff>352425</xdr:colOff>
      <xdr:row>79</xdr:row>
      <xdr:rowOff>57150</xdr:rowOff>
    </xdr:to>
    <xdr:graphicFrame>
      <xdr:nvGraphicFramePr>
        <xdr:cNvPr id="3" name="Chart 11"/>
        <xdr:cNvGraphicFramePr/>
      </xdr:nvGraphicFramePr>
      <xdr:xfrm>
        <a:off x="76200" y="8820150"/>
        <a:ext cx="119348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81</xdr:row>
      <xdr:rowOff>76200</xdr:rowOff>
    </xdr:from>
    <xdr:to>
      <xdr:col>17</xdr:col>
      <xdr:colOff>352425</xdr:colOff>
      <xdr:row>106</xdr:row>
      <xdr:rowOff>57150</xdr:rowOff>
    </xdr:to>
    <xdr:graphicFrame>
      <xdr:nvGraphicFramePr>
        <xdr:cNvPr id="4" name="Chart 12"/>
        <xdr:cNvGraphicFramePr/>
      </xdr:nvGraphicFramePr>
      <xdr:xfrm>
        <a:off x="95250" y="13192125"/>
        <a:ext cx="1191577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3.625" style="0" customWidth="1"/>
    <col min="2" max="2" width="26.75390625" style="0" customWidth="1"/>
    <col min="3" max="3" width="11.375" style="0" customWidth="1"/>
    <col min="4" max="4" width="11.875" style="0" customWidth="1"/>
    <col min="5" max="5" width="7.875" style="0" customWidth="1"/>
    <col min="7" max="7" width="12.75390625" style="0" customWidth="1"/>
    <col min="10" max="10" width="13.625" style="0" customWidth="1"/>
  </cols>
  <sheetData>
    <row r="1" spans="1:10" ht="42.75" customHeight="1">
      <c r="A1" s="108" t="s">
        <v>74</v>
      </c>
      <c r="B1" s="108"/>
      <c r="C1" s="108"/>
      <c r="D1" s="108"/>
      <c r="E1" s="108"/>
      <c r="F1" s="109"/>
      <c r="G1" s="109"/>
      <c r="H1" s="110"/>
      <c r="I1" s="110"/>
      <c r="J1" s="110"/>
    </row>
    <row r="2" ht="15" thickBot="1">
      <c r="A2" s="1"/>
    </row>
    <row r="3" spans="1:10" ht="26.25" customHeight="1">
      <c r="A3" s="123" t="s">
        <v>25</v>
      </c>
      <c r="B3" s="126" t="s">
        <v>0</v>
      </c>
      <c r="C3" s="126" t="s">
        <v>32</v>
      </c>
      <c r="D3" s="126" t="s">
        <v>33</v>
      </c>
      <c r="E3" s="120" t="s">
        <v>34</v>
      </c>
      <c r="F3" s="111" t="s">
        <v>35</v>
      </c>
      <c r="G3" s="114" t="s">
        <v>36</v>
      </c>
      <c r="H3" s="99" t="s">
        <v>54</v>
      </c>
      <c r="I3" s="102" t="s">
        <v>52</v>
      </c>
      <c r="J3" s="105" t="s">
        <v>53</v>
      </c>
    </row>
    <row r="4" spans="1:10" ht="13.5" customHeight="1">
      <c r="A4" s="124"/>
      <c r="B4" s="127"/>
      <c r="C4" s="127"/>
      <c r="D4" s="127"/>
      <c r="E4" s="121"/>
      <c r="F4" s="112"/>
      <c r="G4" s="115"/>
      <c r="H4" s="100"/>
      <c r="I4" s="103"/>
      <c r="J4" s="106"/>
    </row>
    <row r="5" spans="1:10" ht="17.25" customHeight="1" thickBot="1">
      <c r="A5" s="125"/>
      <c r="B5" s="128"/>
      <c r="C5" s="128"/>
      <c r="D5" s="128"/>
      <c r="E5" s="122"/>
      <c r="F5" s="113"/>
      <c r="G5" s="116"/>
      <c r="H5" s="101"/>
      <c r="I5" s="104"/>
      <c r="J5" s="107"/>
    </row>
    <row r="6" spans="1:10" ht="27" customHeight="1" thickBot="1">
      <c r="A6" s="26">
        <v>1</v>
      </c>
      <c r="B6" s="34" t="s">
        <v>67</v>
      </c>
      <c r="C6" s="28"/>
      <c r="D6" s="28"/>
      <c r="E6" s="29"/>
      <c r="F6" s="30"/>
      <c r="G6" s="41"/>
      <c r="H6" s="50">
        <f>C6+D6+E6+F6+G6</f>
        <v>0</v>
      </c>
      <c r="I6" s="35"/>
      <c r="J6" s="51" t="e">
        <f>H6/I6*100</f>
        <v>#DIV/0!</v>
      </c>
    </row>
    <row r="7" spans="1:10" ht="27.75" customHeight="1" thickBot="1">
      <c r="A7" s="26">
        <v>2</v>
      </c>
      <c r="B7" s="34" t="s">
        <v>68</v>
      </c>
      <c r="C7" s="28"/>
      <c r="D7" s="28"/>
      <c r="E7" s="29"/>
      <c r="F7" s="37"/>
      <c r="G7" s="42"/>
      <c r="H7" s="48">
        <f aca="true" t="shared" si="0" ref="H7:H15">C7+D7+E7+F7+G7</f>
        <v>0</v>
      </c>
      <c r="I7" s="46"/>
      <c r="J7" s="49" t="e">
        <f aca="true" t="shared" si="1" ref="J7:J15">H7/I7*100</f>
        <v>#DIV/0!</v>
      </c>
    </row>
    <row r="8" spans="1:10" ht="27.75" customHeight="1" thickBot="1">
      <c r="A8" s="26">
        <v>3</v>
      </c>
      <c r="B8" s="34" t="s">
        <v>45</v>
      </c>
      <c r="C8" s="28"/>
      <c r="D8" s="28"/>
      <c r="E8" s="29"/>
      <c r="F8" s="38"/>
      <c r="G8" s="43"/>
      <c r="H8" s="48">
        <f t="shared" si="0"/>
        <v>0</v>
      </c>
      <c r="I8" s="46"/>
      <c r="J8" s="49" t="e">
        <f t="shared" si="1"/>
        <v>#DIV/0!</v>
      </c>
    </row>
    <row r="9" spans="1:10" ht="27.75" customHeight="1" thickBot="1">
      <c r="A9" s="26">
        <v>4</v>
      </c>
      <c r="B9" s="34" t="s">
        <v>69</v>
      </c>
      <c r="C9" s="28"/>
      <c r="D9" s="28"/>
      <c r="E9" s="29"/>
      <c r="F9" s="37"/>
      <c r="G9" s="44"/>
      <c r="H9" s="48">
        <f t="shared" si="0"/>
        <v>0</v>
      </c>
      <c r="I9" s="46"/>
      <c r="J9" s="49" t="e">
        <f t="shared" si="1"/>
        <v>#DIV/0!</v>
      </c>
    </row>
    <row r="10" spans="1:10" ht="26.25" customHeight="1" thickBot="1">
      <c r="A10" s="26">
        <v>5</v>
      </c>
      <c r="B10" s="34" t="s">
        <v>62</v>
      </c>
      <c r="C10" s="28">
        <v>0</v>
      </c>
      <c r="D10" s="28">
        <v>0</v>
      </c>
      <c r="E10" s="29">
        <v>0</v>
      </c>
      <c r="F10" s="30">
        <v>3</v>
      </c>
      <c r="G10" s="41">
        <v>69</v>
      </c>
      <c r="H10" s="48">
        <f t="shared" si="0"/>
        <v>72</v>
      </c>
      <c r="I10" s="46">
        <v>516</v>
      </c>
      <c r="J10" s="49">
        <f t="shared" si="1"/>
        <v>13.953488372093023</v>
      </c>
    </row>
    <row r="11" spans="1:10" ht="28.5" customHeight="1" thickBot="1">
      <c r="A11" s="26">
        <v>6</v>
      </c>
      <c r="B11" s="34" t="s">
        <v>70</v>
      </c>
      <c r="C11" s="28"/>
      <c r="D11" s="28"/>
      <c r="E11" s="29"/>
      <c r="F11" s="37"/>
      <c r="G11" s="44"/>
      <c r="H11" s="48">
        <f t="shared" si="0"/>
        <v>0</v>
      </c>
      <c r="I11" s="46"/>
      <c r="J11" s="49" t="e">
        <f t="shared" si="1"/>
        <v>#DIV/0!</v>
      </c>
    </row>
    <row r="12" spans="1:10" ht="36" customHeight="1" thickBot="1">
      <c r="A12" s="26">
        <v>7</v>
      </c>
      <c r="B12" s="36" t="s">
        <v>71</v>
      </c>
      <c r="C12" s="28"/>
      <c r="D12" s="28"/>
      <c r="E12" s="29"/>
      <c r="F12" s="38"/>
      <c r="G12" s="43"/>
      <c r="H12" s="48">
        <f t="shared" si="0"/>
        <v>0</v>
      </c>
      <c r="I12" s="46"/>
      <c r="J12" s="49" t="e">
        <f t="shared" si="1"/>
        <v>#DIV/0!</v>
      </c>
    </row>
    <row r="13" spans="1:10" ht="24.75" customHeight="1" thickBot="1">
      <c r="A13" s="26">
        <v>8</v>
      </c>
      <c r="B13" s="34" t="s">
        <v>72</v>
      </c>
      <c r="C13" s="28"/>
      <c r="D13" s="28"/>
      <c r="E13" s="29"/>
      <c r="F13" s="37"/>
      <c r="G13" s="44"/>
      <c r="H13" s="48">
        <f t="shared" si="0"/>
        <v>0</v>
      </c>
      <c r="I13" s="46"/>
      <c r="J13" s="49" t="e">
        <f t="shared" si="1"/>
        <v>#DIV/0!</v>
      </c>
    </row>
    <row r="14" spans="1:10" ht="27.75" customHeight="1" thickBot="1">
      <c r="A14" s="26">
        <v>9</v>
      </c>
      <c r="B14" s="34" t="s">
        <v>73</v>
      </c>
      <c r="C14" s="28"/>
      <c r="D14" s="28"/>
      <c r="E14" s="29"/>
      <c r="F14" s="39"/>
      <c r="G14" s="45"/>
      <c r="H14" s="52">
        <f t="shared" si="0"/>
        <v>0</v>
      </c>
      <c r="I14" s="53"/>
      <c r="J14" s="54" t="e">
        <f t="shared" si="1"/>
        <v>#DIV/0!</v>
      </c>
    </row>
    <row r="15" spans="1:10" ht="13.5" thickBot="1">
      <c r="A15" s="8"/>
      <c r="B15" s="31" t="s">
        <v>37</v>
      </c>
      <c r="C15" s="32">
        <f>SUM(C6:C14)</f>
        <v>0</v>
      </c>
      <c r="D15" s="33">
        <f>SUM(D6:D14)</f>
        <v>0</v>
      </c>
      <c r="E15" s="32">
        <f>SUM(E6:E14)</f>
        <v>0</v>
      </c>
      <c r="F15" s="33">
        <f>SUM(F6:F14)</f>
        <v>3</v>
      </c>
      <c r="G15" s="47">
        <f>SUM(G6:G14)</f>
        <v>69</v>
      </c>
      <c r="H15" s="55">
        <f t="shared" si="0"/>
        <v>72</v>
      </c>
      <c r="I15" s="33">
        <f>SUM(I6:I14)</f>
        <v>516</v>
      </c>
      <c r="J15" s="56">
        <f t="shared" si="1"/>
        <v>13.953488372093023</v>
      </c>
    </row>
    <row r="16" spans="2:7" ht="13.5" thickBot="1">
      <c r="B16" s="27"/>
      <c r="C16" s="117">
        <f>C15+D15+E15+F15+G15</f>
        <v>72</v>
      </c>
      <c r="D16" s="118"/>
      <c r="E16" s="118"/>
      <c r="F16" s="118"/>
      <c r="G16" s="119"/>
    </row>
  </sheetData>
  <sheetProtection/>
  <mergeCells count="12">
    <mergeCell ref="C16:G16"/>
    <mergeCell ref="E3:E5"/>
    <mergeCell ref="A3:A5"/>
    <mergeCell ref="C3:C5"/>
    <mergeCell ref="D3:D5"/>
    <mergeCell ref="B3:B5"/>
    <mergeCell ref="H3:H5"/>
    <mergeCell ref="I3:I5"/>
    <mergeCell ref="J3:J5"/>
    <mergeCell ref="A1:J1"/>
    <mergeCell ref="F3:F5"/>
    <mergeCell ref="G3:G5"/>
  </mergeCells>
  <printOptions/>
  <pageMargins left="0.23" right="0.19" top="0.45" bottom="0.47" header="0.29" footer="0.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7"/>
  <sheetViews>
    <sheetView tabSelected="1" zoomScale="77" zoomScaleNormal="77" zoomScalePageLayoutView="0" workbookViewId="0" topLeftCell="A1">
      <pane xSplit="37" ySplit="15" topLeftCell="AL16" activePane="bottomRight" state="frozen"/>
      <selection pane="topLeft" activeCell="A1" sqref="A1"/>
      <selection pane="topRight" activeCell="Z1" sqref="Z1"/>
      <selection pane="bottomLeft" activeCell="A15" sqref="A15"/>
      <selection pane="bottomRight" activeCell="AH17" sqref="AH17"/>
    </sheetView>
  </sheetViews>
  <sheetFormatPr defaultColWidth="9.00390625" defaultRowHeight="12.75"/>
  <cols>
    <col min="1" max="1" width="4.00390625" style="0" customWidth="1"/>
    <col min="2" max="2" width="11.125" style="0" customWidth="1"/>
    <col min="3" max="3" width="10.125" style="0" customWidth="1"/>
    <col min="4" max="4" width="5.375" style="0" customWidth="1"/>
    <col min="5" max="5" width="5.625" style="0" customWidth="1"/>
    <col min="6" max="7" width="3.875" style="0" customWidth="1"/>
    <col min="8" max="9" width="4.125" style="0" customWidth="1"/>
    <col min="10" max="11" width="4.00390625" style="0" customWidth="1"/>
    <col min="12" max="12" width="5.625" style="0" customWidth="1"/>
    <col min="13" max="13" width="4.875" style="0" customWidth="1"/>
    <col min="14" max="15" width="4.125" style="0" customWidth="1"/>
    <col min="16" max="17" width="4.25390625" style="0" customWidth="1"/>
    <col min="18" max="19" width="4.625" style="0" customWidth="1"/>
    <col min="20" max="20" width="6.00390625" style="0" customWidth="1"/>
    <col min="21" max="21" width="5.375" style="0" customWidth="1"/>
    <col min="22" max="23" width="4.00390625" style="0" customWidth="1"/>
    <col min="24" max="26" width="3.875" style="0" customWidth="1"/>
    <col min="27" max="28" width="4.375" style="0" customWidth="1"/>
    <col min="29" max="29" width="4.25390625" style="0" customWidth="1"/>
    <col min="30" max="31" width="4.00390625" style="0" customWidth="1"/>
    <col min="32" max="33" width="4.25390625" style="0" customWidth="1"/>
    <col min="34" max="35" width="4.125" style="0" customWidth="1"/>
    <col min="36" max="36" width="3.375" style="0" customWidth="1"/>
    <col min="37" max="37" width="3.625" style="0" customWidth="1"/>
    <col min="38" max="39" width="3.375" style="0" customWidth="1"/>
    <col min="40" max="42" width="3.00390625" style="0" customWidth="1"/>
    <col min="43" max="43" width="3.375" style="0" customWidth="1"/>
    <col min="44" max="44" width="7.125" style="0" customWidth="1"/>
    <col min="45" max="46" width="7.25390625" style="0" customWidth="1"/>
    <col min="47" max="47" width="5.875" style="0" customWidth="1"/>
    <col min="48" max="48" width="12.25390625" style="0" customWidth="1"/>
  </cols>
  <sheetData>
    <row r="1" spans="1:48" ht="20.25">
      <c r="A1" s="161" t="s">
        <v>76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59"/>
      <c r="AN1" s="59"/>
      <c r="AO1" s="59"/>
      <c r="AP1" s="59"/>
      <c r="AQ1" s="59"/>
      <c r="AR1" s="59"/>
      <c r="AS1" s="60"/>
      <c r="AT1" s="60"/>
      <c r="AU1" s="60"/>
      <c r="AV1" s="60"/>
    </row>
    <row r="2" spans="1:48" ht="15" thickBot="1">
      <c r="A2" s="61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</row>
    <row r="3" spans="1:48" ht="33" customHeight="1" thickBot="1">
      <c r="A3" s="162" t="s">
        <v>25</v>
      </c>
      <c r="B3" s="162" t="s">
        <v>30</v>
      </c>
      <c r="C3" s="162" t="s">
        <v>1</v>
      </c>
      <c r="D3" s="168" t="s">
        <v>75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70"/>
      <c r="AO3" s="170"/>
      <c r="AP3" s="170"/>
      <c r="AQ3" s="171"/>
      <c r="AR3" s="62"/>
      <c r="AS3" s="63"/>
      <c r="AT3" s="63"/>
      <c r="AU3" s="63"/>
      <c r="AV3" s="63"/>
    </row>
    <row r="4" spans="1:48" ht="28.5" customHeight="1" thickBot="1">
      <c r="A4" s="163"/>
      <c r="B4" s="163"/>
      <c r="C4" s="163"/>
      <c r="D4" s="134" t="s">
        <v>6</v>
      </c>
      <c r="E4" s="136"/>
      <c r="F4" s="136"/>
      <c r="G4" s="136"/>
      <c r="H4" s="137"/>
      <c r="I4" s="137"/>
      <c r="J4" s="137"/>
      <c r="K4" s="138"/>
      <c r="L4" s="134" t="s">
        <v>48</v>
      </c>
      <c r="M4" s="136"/>
      <c r="N4" s="136"/>
      <c r="O4" s="136"/>
      <c r="P4" s="137"/>
      <c r="Q4" s="137"/>
      <c r="R4" s="137"/>
      <c r="S4" s="138"/>
      <c r="T4" s="134" t="s">
        <v>47</v>
      </c>
      <c r="U4" s="136"/>
      <c r="V4" s="136"/>
      <c r="W4" s="136"/>
      <c r="X4" s="137"/>
      <c r="Y4" s="137"/>
      <c r="Z4" s="137"/>
      <c r="AA4" s="138"/>
      <c r="AB4" s="134" t="s">
        <v>3</v>
      </c>
      <c r="AC4" s="136"/>
      <c r="AD4" s="136"/>
      <c r="AE4" s="136"/>
      <c r="AF4" s="137"/>
      <c r="AG4" s="137"/>
      <c r="AH4" s="137"/>
      <c r="AI4" s="138"/>
      <c r="AJ4" s="134" t="s">
        <v>29</v>
      </c>
      <c r="AK4" s="136"/>
      <c r="AL4" s="136"/>
      <c r="AM4" s="136"/>
      <c r="AN4" s="137"/>
      <c r="AO4" s="137"/>
      <c r="AP4" s="137"/>
      <c r="AQ4" s="137"/>
      <c r="AR4" s="172" t="s">
        <v>61</v>
      </c>
      <c r="AS4" s="139" t="s">
        <v>51</v>
      </c>
      <c r="AT4" s="165" t="s">
        <v>59</v>
      </c>
      <c r="AU4" s="147" t="s">
        <v>55</v>
      </c>
      <c r="AV4" s="130" t="s">
        <v>60</v>
      </c>
    </row>
    <row r="5" spans="1:48" ht="32.25" customHeight="1" thickBot="1">
      <c r="A5" s="163"/>
      <c r="B5" s="163"/>
      <c r="C5" s="163"/>
      <c r="D5" s="144" t="s">
        <v>50</v>
      </c>
      <c r="E5" s="144" t="s">
        <v>49</v>
      </c>
      <c r="F5" s="134" t="s">
        <v>56</v>
      </c>
      <c r="G5" s="136"/>
      <c r="H5" s="137"/>
      <c r="I5" s="137"/>
      <c r="J5" s="137"/>
      <c r="K5" s="138"/>
      <c r="L5" s="144" t="s">
        <v>50</v>
      </c>
      <c r="M5" s="144" t="s">
        <v>49</v>
      </c>
      <c r="N5" s="151" t="s">
        <v>56</v>
      </c>
      <c r="O5" s="152"/>
      <c r="P5" s="153"/>
      <c r="Q5" s="153"/>
      <c r="R5" s="153"/>
      <c r="S5" s="154"/>
      <c r="T5" s="144" t="s">
        <v>50</v>
      </c>
      <c r="U5" s="144" t="s">
        <v>49</v>
      </c>
      <c r="V5" s="134" t="s">
        <v>56</v>
      </c>
      <c r="W5" s="136"/>
      <c r="X5" s="137"/>
      <c r="Y5" s="137"/>
      <c r="Z5" s="137"/>
      <c r="AA5" s="138"/>
      <c r="AB5" s="144" t="s">
        <v>50</v>
      </c>
      <c r="AC5" s="144" t="s">
        <v>49</v>
      </c>
      <c r="AD5" s="134" t="s">
        <v>56</v>
      </c>
      <c r="AE5" s="136"/>
      <c r="AF5" s="137"/>
      <c r="AG5" s="137"/>
      <c r="AH5" s="137"/>
      <c r="AI5" s="138"/>
      <c r="AJ5" s="144" t="s">
        <v>50</v>
      </c>
      <c r="AK5" s="144" t="s">
        <v>49</v>
      </c>
      <c r="AL5" s="134" t="s">
        <v>56</v>
      </c>
      <c r="AM5" s="136"/>
      <c r="AN5" s="136"/>
      <c r="AO5" s="136"/>
      <c r="AP5" s="136"/>
      <c r="AQ5" s="136"/>
      <c r="AR5" s="173"/>
      <c r="AS5" s="140"/>
      <c r="AT5" s="166"/>
      <c r="AU5" s="148"/>
      <c r="AV5" s="131"/>
    </row>
    <row r="6" spans="1:48" ht="32.25" customHeight="1" thickBot="1">
      <c r="A6" s="163"/>
      <c r="B6" s="163"/>
      <c r="C6" s="163"/>
      <c r="D6" s="145"/>
      <c r="E6" s="145"/>
      <c r="F6" s="134" t="s">
        <v>7</v>
      </c>
      <c r="G6" s="138"/>
      <c r="H6" s="134" t="s">
        <v>8</v>
      </c>
      <c r="I6" s="138"/>
      <c r="J6" s="134" t="s">
        <v>9</v>
      </c>
      <c r="K6" s="138"/>
      <c r="L6" s="145"/>
      <c r="M6" s="145"/>
      <c r="N6" s="134" t="s">
        <v>7</v>
      </c>
      <c r="O6" s="138"/>
      <c r="P6" s="134" t="s">
        <v>8</v>
      </c>
      <c r="Q6" s="138"/>
      <c r="R6" s="134" t="s">
        <v>9</v>
      </c>
      <c r="S6" s="138"/>
      <c r="T6" s="145"/>
      <c r="U6" s="145"/>
      <c r="V6" s="134" t="s">
        <v>7</v>
      </c>
      <c r="W6" s="138"/>
      <c r="X6" s="134" t="s">
        <v>8</v>
      </c>
      <c r="Y6" s="138"/>
      <c r="Z6" s="134" t="s">
        <v>9</v>
      </c>
      <c r="AA6" s="138"/>
      <c r="AB6" s="145"/>
      <c r="AC6" s="145"/>
      <c r="AD6" s="134" t="s">
        <v>7</v>
      </c>
      <c r="AE6" s="135"/>
      <c r="AF6" s="134" t="s">
        <v>8</v>
      </c>
      <c r="AG6" s="135"/>
      <c r="AH6" s="134" t="s">
        <v>9</v>
      </c>
      <c r="AI6" s="135"/>
      <c r="AJ6" s="145"/>
      <c r="AK6" s="145"/>
      <c r="AL6" s="134" t="s">
        <v>7</v>
      </c>
      <c r="AM6" s="138"/>
      <c r="AN6" s="134" t="s">
        <v>8</v>
      </c>
      <c r="AO6" s="138"/>
      <c r="AP6" s="134" t="s">
        <v>9</v>
      </c>
      <c r="AQ6" s="135"/>
      <c r="AR6" s="173"/>
      <c r="AS6" s="141"/>
      <c r="AT6" s="166"/>
      <c r="AU6" s="149"/>
      <c r="AV6" s="132"/>
    </row>
    <row r="7" spans="1:48" ht="59.25" customHeight="1" thickBot="1">
      <c r="A7" s="164"/>
      <c r="B7" s="164"/>
      <c r="C7" s="164"/>
      <c r="D7" s="146"/>
      <c r="E7" s="146"/>
      <c r="F7" s="64" t="s">
        <v>58</v>
      </c>
      <c r="G7" s="65" t="s">
        <v>57</v>
      </c>
      <c r="H7" s="65" t="s">
        <v>58</v>
      </c>
      <c r="I7" s="65" t="s">
        <v>57</v>
      </c>
      <c r="J7" s="66" t="s">
        <v>58</v>
      </c>
      <c r="K7" s="66" t="s">
        <v>57</v>
      </c>
      <c r="L7" s="146"/>
      <c r="M7" s="146"/>
      <c r="N7" s="65" t="s">
        <v>58</v>
      </c>
      <c r="O7" s="65" t="s">
        <v>57</v>
      </c>
      <c r="P7" s="65" t="s">
        <v>58</v>
      </c>
      <c r="Q7" s="65" t="s">
        <v>57</v>
      </c>
      <c r="R7" s="65" t="s">
        <v>58</v>
      </c>
      <c r="S7" s="65" t="s">
        <v>57</v>
      </c>
      <c r="T7" s="146"/>
      <c r="U7" s="146"/>
      <c r="V7" s="65" t="s">
        <v>58</v>
      </c>
      <c r="W7" s="65" t="s">
        <v>57</v>
      </c>
      <c r="X7" s="65" t="s">
        <v>58</v>
      </c>
      <c r="Y7" s="65" t="s">
        <v>57</v>
      </c>
      <c r="Z7" s="64" t="s">
        <v>58</v>
      </c>
      <c r="AA7" s="66" t="s">
        <v>57</v>
      </c>
      <c r="AB7" s="146"/>
      <c r="AC7" s="146"/>
      <c r="AD7" s="67" t="s">
        <v>58</v>
      </c>
      <c r="AE7" s="67" t="s">
        <v>57</v>
      </c>
      <c r="AF7" s="68" t="s">
        <v>58</v>
      </c>
      <c r="AG7" s="68" t="s">
        <v>57</v>
      </c>
      <c r="AH7" s="68" t="s">
        <v>58</v>
      </c>
      <c r="AI7" s="69" t="s">
        <v>57</v>
      </c>
      <c r="AJ7" s="146"/>
      <c r="AK7" s="146"/>
      <c r="AL7" s="70" t="s">
        <v>58</v>
      </c>
      <c r="AM7" s="70" t="s">
        <v>57</v>
      </c>
      <c r="AN7" s="64" t="s">
        <v>58</v>
      </c>
      <c r="AO7" s="71" t="s">
        <v>57</v>
      </c>
      <c r="AP7" s="71" t="s">
        <v>58</v>
      </c>
      <c r="AQ7" s="71" t="s">
        <v>57</v>
      </c>
      <c r="AR7" s="174"/>
      <c r="AS7" s="142"/>
      <c r="AT7" s="167"/>
      <c r="AU7" s="150"/>
      <c r="AV7" s="133"/>
    </row>
    <row r="8" spans="1:48" ht="18.75" customHeight="1" hidden="1" thickBot="1">
      <c r="A8" s="158">
        <v>1</v>
      </c>
      <c r="B8" s="155" t="s">
        <v>44</v>
      </c>
      <c r="C8" s="72" t="s">
        <v>11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U8" s="74"/>
      <c r="V8" s="75"/>
      <c r="W8" s="74"/>
      <c r="X8" s="76"/>
      <c r="Y8" s="73"/>
      <c r="Z8" s="73"/>
      <c r="AA8" s="73"/>
      <c r="AB8" s="73"/>
      <c r="AC8" s="73"/>
      <c r="AD8" s="74"/>
      <c r="AE8" s="75"/>
      <c r="AF8" s="76"/>
      <c r="AG8" s="73"/>
      <c r="AH8" s="73"/>
      <c r="AI8" s="73"/>
      <c r="AJ8" s="77"/>
      <c r="AK8" s="78"/>
      <c r="AL8" s="79"/>
      <c r="AM8" s="79"/>
      <c r="AN8" s="79"/>
      <c r="AO8" s="80"/>
      <c r="AP8" s="81"/>
      <c r="AQ8" s="80"/>
      <c r="AR8" s="82">
        <f aca="true" t="shared" si="0" ref="AR8:AR14">D8+L8+T8+AB8+AJ8</f>
        <v>0</v>
      </c>
      <c r="AS8" s="83">
        <f aca="true" t="shared" si="1" ref="AS8:AS14">E8+M8+U8+AC8+AK8</f>
        <v>0</v>
      </c>
      <c r="AT8" s="84">
        <f aca="true" t="shared" si="2" ref="AT8:AT14">F8+H8+J8+N8+P8+R8+V8+X8+Z8+AD8+AF8+AH8+AL8+AN8+AP8</f>
        <v>0</v>
      </c>
      <c r="AU8" s="82">
        <f aca="true" t="shared" si="3" ref="AU8:AU14">G8+I8+K8+O8+Q8+S8+W8+Y8+AA8+AE8+AG8+AI8+AM8+AO8+AQ8</f>
        <v>0</v>
      </c>
      <c r="AV8" s="85" t="e">
        <f aca="true" t="shared" si="4" ref="AV8:AV14">AU8/AS8*100</f>
        <v>#DIV/0!</v>
      </c>
    </row>
    <row r="9" spans="1:48" ht="18.75" customHeight="1" hidden="1" thickBot="1">
      <c r="A9" s="159"/>
      <c r="B9" s="156"/>
      <c r="C9" s="72" t="s">
        <v>38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5"/>
      <c r="W9" s="74"/>
      <c r="X9" s="76"/>
      <c r="Y9" s="73"/>
      <c r="Z9" s="73"/>
      <c r="AA9" s="73"/>
      <c r="AB9" s="73"/>
      <c r="AC9" s="73"/>
      <c r="AD9" s="76"/>
      <c r="AE9" s="75"/>
      <c r="AF9" s="76"/>
      <c r="AG9" s="73"/>
      <c r="AH9" s="73"/>
      <c r="AI9" s="73"/>
      <c r="AJ9" s="77"/>
      <c r="AK9" s="78"/>
      <c r="AL9" s="79"/>
      <c r="AM9" s="86"/>
      <c r="AN9" s="86"/>
      <c r="AO9" s="78"/>
      <c r="AP9" s="78"/>
      <c r="AQ9" s="78"/>
      <c r="AR9" s="82">
        <f t="shared" si="0"/>
        <v>0</v>
      </c>
      <c r="AS9" s="83">
        <f t="shared" si="1"/>
        <v>0</v>
      </c>
      <c r="AT9" s="84">
        <f t="shared" si="2"/>
        <v>0</v>
      </c>
      <c r="AU9" s="82">
        <f t="shared" si="3"/>
        <v>0</v>
      </c>
      <c r="AV9" s="85" t="e">
        <f t="shared" si="4"/>
        <v>#DIV/0!</v>
      </c>
    </row>
    <row r="10" spans="1:48" ht="18.75" customHeight="1" hidden="1" thickBot="1">
      <c r="A10" s="159"/>
      <c r="B10" s="156"/>
      <c r="C10" s="72" t="s">
        <v>39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6"/>
      <c r="AE10" s="75"/>
      <c r="AF10" s="76"/>
      <c r="AG10" s="73"/>
      <c r="AH10" s="73"/>
      <c r="AI10" s="73"/>
      <c r="AJ10" s="77"/>
      <c r="AK10" s="78"/>
      <c r="AL10" s="79"/>
      <c r="AM10" s="79"/>
      <c r="AN10" s="79"/>
      <c r="AO10" s="81"/>
      <c r="AP10" s="81"/>
      <c r="AQ10" s="81"/>
      <c r="AR10" s="82">
        <f t="shared" si="0"/>
        <v>0</v>
      </c>
      <c r="AS10" s="83">
        <f t="shared" si="1"/>
        <v>0</v>
      </c>
      <c r="AT10" s="84">
        <f t="shared" si="2"/>
        <v>0</v>
      </c>
      <c r="AU10" s="82">
        <f t="shared" si="3"/>
        <v>0</v>
      </c>
      <c r="AV10" s="85" t="e">
        <f t="shared" si="4"/>
        <v>#DIV/0!</v>
      </c>
    </row>
    <row r="11" spans="1:48" ht="27" customHeight="1" hidden="1" thickBot="1">
      <c r="A11" s="159"/>
      <c r="B11" s="156"/>
      <c r="C11" s="72" t="s">
        <v>42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6"/>
      <c r="AE11" s="75"/>
      <c r="AF11" s="76"/>
      <c r="AG11" s="73"/>
      <c r="AH11" s="73"/>
      <c r="AI11" s="73"/>
      <c r="AJ11" s="77"/>
      <c r="AK11" s="78"/>
      <c r="AL11" s="79"/>
      <c r="AM11" s="87"/>
      <c r="AN11" s="87"/>
      <c r="AO11" s="78"/>
      <c r="AP11" s="78"/>
      <c r="AQ11" s="78"/>
      <c r="AR11" s="82">
        <f t="shared" si="0"/>
        <v>0</v>
      </c>
      <c r="AS11" s="83">
        <f t="shared" si="1"/>
        <v>0</v>
      </c>
      <c r="AT11" s="84">
        <f t="shared" si="2"/>
        <v>0</v>
      </c>
      <c r="AU11" s="82">
        <f t="shared" si="3"/>
        <v>0</v>
      </c>
      <c r="AV11" s="85" t="e">
        <f t="shared" si="4"/>
        <v>#DIV/0!</v>
      </c>
    </row>
    <row r="12" spans="1:48" ht="30.75" customHeight="1" hidden="1" thickBot="1">
      <c r="A12" s="159"/>
      <c r="B12" s="156"/>
      <c r="C12" s="72" t="s">
        <v>46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6"/>
      <c r="AE12" s="75"/>
      <c r="AF12" s="76"/>
      <c r="AG12" s="73"/>
      <c r="AH12" s="73"/>
      <c r="AI12" s="73"/>
      <c r="AJ12" s="77"/>
      <c r="AK12" s="78"/>
      <c r="AL12" s="79"/>
      <c r="AM12" s="88"/>
      <c r="AN12" s="88"/>
      <c r="AO12" s="81"/>
      <c r="AP12" s="81"/>
      <c r="AQ12" s="81"/>
      <c r="AR12" s="89">
        <f>D12+L12+T12+AB12+AJ12</f>
        <v>0</v>
      </c>
      <c r="AS12" s="89">
        <f>E12+M12+U12+AC12+AK12</f>
        <v>0</v>
      </c>
      <c r="AT12" s="90">
        <f t="shared" si="2"/>
        <v>0</v>
      </c>
      <c r="AU12" s="89">
        <f>G12+I12+K12+O12+Q12+S12+W12+Y12+AA12+AE12+AG12+AI12+AM12+AO12+AQ12</f>
        <v>0</v>
      </c>
      <c r="AV12" s="91" t="e">
        <f>AU12/AS12*100</f>
        <v>#DIV/0!</v>
      </c>
    </row>
    <row r="13" spans="1:48" ht="18.75" customHeight="1" hidden="1" thickBot="1">
      <c r="A13" s="159"/>
      <c r="B13" s="156"/>
      <c r="C13" s="72" t="s">
        <v>43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6"/>
      <c r="AE13" s="75"/>
      <c r="AF13" s="76"/>
      <c r="AG13" s="73"/>
      <c r="AH13" s="73"/>
      <c r="AI13" s="73"/>
      <c r="AJ13" s="77"/>
      <c r="AK13" s="78"/>
      <c r="AL13" s="79"/>
      <c r="AM13" s="79"/>
      <c r="AN13" s="79"/>
      <c r="AO13" s="78"/>
      <c r="AP13" s="78"/>
      <c r="AQ13" s="78"/>
      <c r="AR13" s="82">
        <f t="shared" si="0"/>
        <v>0</v>
      </c>
      <c r="AS13" s="83">
        <f t="shared" si="1"/>
        <v>0</v>
      </c>
      <c r="AT13" s="84">
        <f t="shared" si="2"/>
        <v>0</v>
      </c>
      <c r="AU13" s="82">
        <f t="shared" si="3"/>
        <v>0</v>
      </c>
      <c r="AV13" s="85" t="e">
        <f t="shared" si="4"/>
        <v>#DIV/0!</v>
      </c>
    </row>
    <row r="14" spans="1:49" ht="26.25" customHeight="1" hidden="1" thickBot="1">
      <c r="A14" s="159"/>
      <c r="B14" s="157"/>
      <c r="C14" s="72" t="s">
        <v>40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6"/>
      <c r="AE14" s="75"/>
      <c r="AF14" s="76"/>
      <c r="AG14" s="73"/>
      <c r="AH14" s="73"/>
      <c r="AI14" s="73"/>
      <c r="AJ14" s="77"/>
      <c r="AK14" s="78"/>
      <c r="AL14" s="79"/>
      <c r="AM14" s="88"/>
      <c r="AN14" s="88"/>
      <c r="AO14" s="81"/>
      <c r="AP14" s="81"/>
      <c r="AQ14" s="81"/>
      <c r="AR14" s="82">
        <f t="shared" si="0"/>
        <v>0</v>
      </c>
      <c r="AS14" s="83">
        <f t="shared" si="1"/>
        <v>0</v>
      </c>
      <c r="AT14" s="84">
        <f t="shared" si="2"/>
        <v>0</v>
      </c>
      <c r="AU14" s="82">
        <f t="shared" si="3"/>
        <v>0</v>
      </c>
      <c r="AV14" s="85" t="e">
        <f t="shared" si="4"/>
        <v>#DIV/0!</v>
      </c>
      <c r="AW14" s="40"/>
    </row>
    <row r="15" spans="1:48" ht="27" customHeight="1" hidden="1" thickBot="1">
      <c r="A15" s="160"/>
      <c r="B15" s="92" t="s">
        <v>12</v>
      </c>
      <c r="C15" s="93"/>
      <c r="D15" s="94">
        <f aca="true" t="shared" si="5" ref="D15:AQ15">SUM(D8:D14)</f>
        <v>0</v>
      </c>
      <c r="E15" s="94">
        <f t="shared" si="5"/>
        <v>0</v>
      </c>
      <c r="F15" s="94">
        <f t="shared" si="5"/>
        <v>0</v>
      </c>
      <c r="G15" s="94">
        <f t="shared" si="5"/>
        <v>0</v>
      </c>
      <c r="H15" s="94">
        <f t="shared" si="5"/>
        <v>0</v>
      </c>
      <c r="I15" s="94">
        <f t="shared" si="5"/>
        <v>0</v>
      </c>
      <c r="J15" s="94">
        <f t="shared" si="5"/>
        <v>0</v>
      </c>
      <c r="K15" s="94">
        <f t="shared" si="5"/>
        <v>0</v>
      </c>
      <c r="L15" s="94">
        <f t="shared" si="5"/>
        <v>0</v>
      </c>
      <c r="M15" s="94">
        <f t="shared" si="5"/>
        <v>0</v>
      </c>
      <c r="N15" s="94">
        <f t="shared" si="5"/>
        <v>0</v>
      </c>
      <c r="O15" s="94">
        <f t="shared" si="5"/>
        <v>0</v>
      </c>
      <c r="P15" s="94">
        <f t="shared" si="5"/>
        <v>0</v>
      </c>
      <c r="Q15" s="94">
        <f t="shared" si="5"/>
        <v>0</v>
      </c>
      <c r="R15" s="94">
        <f t="shared" si="5"/>
        <v>0</v>
      </c>
      <c r="S15" s="94">
        <f t="shared" si="5"/>
        <v>0</v>
      </c>
      <c r="T15" s="94">
        <f t="shared" si="5"/>
        <v>0</v>
      </c>
      <c r="U15" s="94">
        <f t="shared" si="5"/>
        <v>0</v>
      </c>
      <c r="V15" s="94">
        <f t="shared" si="5"/>
        <v>0</v>
      </c>
      <c r="W15" s="94">
        <f t="shared" si="5"/>
        <v>0</v>
      </c>
      <c r="X15" s="94">
        <f t="shared" si="5"/>
        <v>0</v>
      </c>
      <c r="Y15" s="94">
        <f t="shared" si="5"/>
        <v>0</v>
      </c>
      <c r="Z15" s="94">
        <f t="shared" si="5"/>
        <v>0</v>
      </c>
      <c r="AA15" s="94">
        <f t="shared" si="5"/>
        <v>0</v>
      </c>
      <c r="AB15" s="94">
        <f t="shared" si="5"/>
        <v>0</v>
      </c>
      <c r="AC15" s="94">
        <f t="shared" si="5"/>
        <v>0</v>
      </c>
      <c r="AD15" s="94">
        <f t="shared" si="5"/>
        <v>0</v>
      </c>
      <c r="AE15" s="94">
        <f t="shared" si="5"/>
        <v>0</v>
      </c>
      <c r="AF15" s="94">
        <f t="shared" si="5"/>
        <v>0</v>
      </c>
      <c r="AG15" s="94">
        <f t="shared" si="5"/>
        <v>0</v>
      </c>
      <c r="AH15" s="94">
        <f t="shared" si="5"/>
        <v>0</v>
      </c>
      <c r="AI15" s="94">
        <f t="shared" si="5"/>
        <v>0</v>
      </c>
      <c r="AJ15" s="94">
        <f t="shared" si="5"/>
        <v>0</v>
      </c>
      <c r="AK15" s="94">
        <f t="shared" si="5"/>
        <v>0</v>
      </c>
      <c r="AL15" s="94">
        <f t="shared" si="5"/>
        <v>0</v>
      </c>
      <c r="AM15" s="82">
        <f t="shared" si="5"/>
        <v>0</v>
      </c>
      <c r="AN15" s="83">
        <f t="shared" si="5"/>
        <v>0</v>
      </c>
      <c r="AO15" s="83">
        <f t="shared" si="5"/>
        <v>0</v>
      </c>
      <c r="AP15" s="83">
        <f t="shared" si="5"/>
        <v>0</v>
      </c>
      <c r="AQ15" s="83">
        <f t="shared" si="5"/>
        <v>0</v>
      </c>
      <c r="AR15" s="82">
        <f>D15+L15+T15+AB15+AJ15</f>
        <v>0</v>
      </c>
      <c r="AS15" s="83">
        <f>E15+M15+U15+AC15+AK15</f>
        <v>0</v>
      </c>
      <c r="AT15" s="84">
        <f>F15+H15+J15+N15+P15+R15+V15+X15+Z15+AD15+AF15+AH15+AL15+AN15+AP15</f>
        <v>0</v>
      </c>
      <c r="AU15" s="82">
        <f>G15+I15+K15+O15+Q15+S15+W15+Y15+AA15+AE15+AG15+AI15+AM15+AO15+AQ15</f>
        <v>0</v>
      </c>
      <c r="AV15" s="85" t="e">
        <f aca="true" t="shared" si="6" ref="AV15:AV20">AU15/AS15*100</f>
        <v>#DIV/0!</v>
      </c>
    </row>
    <row r="16" spans="1:48" ht="26.25" customHeight="1" thickBot="1">
      <c r="A16" s="158">
        <v>5</v>
      </c>
      <c r="B16" s="155" t="s">
        <v>62</v>
      </c>
      <c r="C16" s="72" t="s">
        <v>65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4</v>
      </c>
      <c r="M16" s="73">
        <v>87</v>
      </c>
      <c r="N16" s="73">
        <v>12</v>
      </c>
      <c r="O16" s="73">
        <v>59</v>
      </c>
      <c r="P16" s="73">
        <v>10</v>
      </c>
      <c r="Q16" s="73">
        <v>41</v>
      </c>
      <c r="R16" s="73">
        <v>6</v>
      </c>
      <c r="S16" s="73">
        <v>10</v>
      </c>
      <c r="T16" s="73">
        <v>2</v>
      </c>
      <c r="U16" s="73">
        <v>45</v>
      </c>
      <c r="V16" s="73">
        <v>1</v>
      </c>
      <c r="W16" s="73">
        <v>5</v>
      </c>
      <c r="X16" s="73">
        <v>0</v>
      </c>
      <c r="Y16" s="73">
        <v>0</v>
      </c>
      <c r="Z16" s="73">
        <v>0</v>
      </c>
      <c r="AA16" s="73">
        <v>0</v>
      </c>
      <c r="AB16" s="73">
        <v>3</v>
      </c>
      <c r="AC16" s="73">
        <v>65</v>
      </c>
      <c r="AD16" s="75">
        <v>3</v>
      </c>
      <c r="AE16" s="76">
        <v>11</v>
      </c>
      <c r="AF16" s="73">
        <v>3</v>
      </c>
      <c r="AG16" s="73">
        <v>14</v>
      </c>
      <c r="AH16" s="73">
        <v>2</v>
      </c>
      <c r="AI16" s="73">
        <v>10</v>
      </c>
      <c r="AJ16" s="77">
        <v>0</v>
      </c>
      <c r="AK16" s="78">
        <v>0</v>
      </c>
      <c r="AL16" s="79">
        <v>0</v>
      </c>
      <c r="AM16" s="79">
        <v>0</v>
      </c>
      <c r="AN16" s="79">
        <v>0</v>
      </c>
      <c r="AO16" s="88">
        <v>0</v>
      </c>
      <c r="AP16" s="78">
        <v>0</v>
      </c>
      <c r="AQ16" s="95">
        <v>0</v>
      </c>
      <c r="AR16" s="82">
        <f aca="true" t="shared" si="7" ref="AR16:AR21">SUM(D16+L16+T16+AB16+AJ16)</f>
        <v>9</v>
      </c>
      <c r="AS16" s="82">
        <f aca="true" t="shared" si="8" ref="AS16:AS21">E16+M16+U16+AC16+AK16</f>
        <v>197</v>
      </c>
      <c r="AT16" s="98">
        <f aca="true" t="shared" si="9" ref="AT16:AU21">SUM(F16+H16+J16+N16+P16+R16+V16+X16+Z16+AD16+AF16+AH16+AL16+AN16+AP16)</f>
        <v>37</v>
      </c>
      <c r="AU16" s="82">
        <f t="shared" si="9"/>
        <v>150</v>
      </c>
      <c r="AV16" s="96">
        <f t="shared" si="6"/>
        <v>76.14213197969542</v>
      </c>
    </row>
    <row r="17" spans="1:48" ht="27.75" customHeight="1" thickBot="1">
      <c r="A17" s="159"/>
      <c r="B17" s="156"/>
      <c r="C17" s="72" t="s">
        <v>16</v>
      </c>
      <c r="D17" s="73">
        <v>3</v>
      </c>
      <c r="E17" s="73">
        <v>13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6</v>
      </c>
      <c r="M17" s="73">
        <v>17</v>
      </c>
      <c r="N17" s="73">
        <v>0</v>
      </c>
      <c r="O17" s="73">
        <v>0</v>
      </c>
      <c r="P17" s="73">
        <v>3</v>
      </c>
      <c r="Q17" s="73">
        <v>3</v>
      </c>
      <c r="R17" s="73">
        <v>0</v>
      </c>
      <c r="S17" s="73">
        <v>0</v>
      </c>
      <c r="T17" s="73">
        <v>3</v>
      </c>
      <c r="U17" s="73">
        <v>6</v>
      </c>
      <c r="V17" s="73">
        <v>0</v>
      </c>
      <c r="W17" s="73">
        <v>0</v>
      </c>
      <c r="X17" s="73">
        <v>2</v>
      </c>
      <c r="Y17" s="73">
        <v>2</v>
      </c>
      <c r="Z17" s="73">
        <v>0</v>
      </c>
      <c r="AA17" s="73">
        <v>0</v>
      </c>
      <c r="AB17" s="73">
        <v>2</v>
      </c>
      <c r="AC17" s="73">
        <v>6</v>
      </c>
      <c r="AD17" s="75">
        <v>0</v>
      </c>
      <c r="AE17" s="76">
        <v>0</v>
      </c>
      <c r="AF17" s="73">
        <v>1</v>
      </c>
      <c r="AG17" s="73">
        <v>1</v>
      </c>
      <c r="AH17" s="73">
        <v>0</v>
      </c>
      <c r="AI17" s="73">
        <v>0</v>
      </c>
      <c r="AJ17" s="77">
        <v>0</v>
      </c>
      <c r="AK17" s="78">
        <v>0</v>
      </c>
      <c r="AL17" s="79">
        <v>0</v>
      </c>
      <c r="AM17" s="88">
        <v>0</v>
      </c>
      <c r="AN17" s="88">
        <v>0</v>
      </c>
      <c r="AO17" s="79">
        <v>0</v>
      </c>
      <c r="AP17" s="78">
        <v>0</v>
      </c>
      <c r="AQ17" s="97">
        <v>0</v>
      </c>
      <c r="AR17" s="82">
        <f t="shared" si="7"/>
        <v>14</v>
      </c>
      <c r="AS17" s="82">
        <f t="shared" si="8"/>
        <v>42</v>
      </c>
      <c r="AT17" s="98">
        <f t="shared" si="9"/>
        <v>6</v>
      </c>
      <c r="AU17" s="82">
        <f t="shared" si="9"/>
        <v>6</v>
      </c>
      <c r="AV17" s="96">
        <f t="shared" si="6"/>
        <v>14.285714285714285</v>
      </c>
    </row>
    <row r="18" spans="1:48" ht="30" customHeight="1" thickBot="1">
      <c r="A18" s="159"/>
      <c r="B18" s="156"/>
      <c r="C18" s="72" t="s">
        <v>31</v>
      </c>
      <c r="D18" s="73">
        <v>2</v>
      </c>
      <c r="E18" s="73">
        <v>26</v>
      </c>
      <c r="F18" s="73">
        <v>3</v>
      </c>
      <c r="G18" s="73">
        <v>3</v>
      </c>
      <c r="H18" s="73">
        <v>4</v>
      </c>
      <c r="I18" s="73">
        <v>4</v>
      </c>
      <c r="J18" s="73">
        <v>2</v>
      </c>
      <c r="K18" s="73">
        <v>2</v>
      </c>
      <c r="L18" s="73">
        <v>5</v>
      </c>
      <c r="M18" s="73">
        <v>38</v>
      </c>
      <c r="N18" s="73">
        <v>2</v>
      </c>
      <c r="O18" s="73">
        <v>2</v>
      </c>
      <c r="P18" s="73">
        <v>2</v>
      </c>
      <c r="Q18" s="73">
        <v>5</v>
      </c>
      <c r="R18" s="73">
        <v>2</v>
      </c>
      <c r="S18" s="73">
        <v>4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1</v>
      </c>
      <c r="AC18" s="73">
        <v>2</v>
      </c>
      <c r="AD18" s="75">
        <v>0</v>
      </c>
      <c r="AE18" s="76">
        <v>0</v>
      </c>
      <c r="AF18" s="73">
        <v>0</v>
      </c>
      <c r="AG18" s="73">
        <v>0</v>
      </c>
      <c r="AH18" s="73">
        <v>0</v>
      </c>
      <c r="AI18" s="73">
        <v>0</v>
      </c>
      <c r="AJ18" s="77">
        <v>0</v>
      </c>
      <c r="AK18" s="78">
        <v>0</v>
      </c>
      <c r="AL18" s="79">
        <v>0</v>
      </c>
      <c r="AM18" s="79">
        <v>0</v>
      </c>
      <c r="AN18" s="78">
        <v>0</v>
      </c>
      <c r="AO18" s="78">
        <v>0</v>
      </c>
      <c r="AP18" s="78">
        <v>0</v>
      </c>
      <c r="AQ18" s="78">
        <v>0</v>
      </c>
      <c r="AR18" s="82">
        <f t="shared" si="7"/>
        <v>8</v>
      </c>
      <c r="AS18" s="82">
        <f t="shared" si="8"/>
        <v>66</v>
      </c>
      <c r="AT18" s="98">
        <f t="shared" si="9"/>
        <v>15</v>
      </c>
      <c r="AU18" s="82">
        <f t="shared" si="9"/>
        <v>20</v>
      </c>
      <c r="AV18" s="96">
        <f t="shared" si="6"/>
        <v>30.303030303030305</v>
      </c>
    </row>
    <row r="19" spans="1:48" ht="30" customHeight="1" thickBot="1">
      <c r="A19" s="159"/>
      <c r="B19" s="156"/>
      <c r="C19" s="72" t="s">
        <v>11</v>
      </c>
      <c r="D19" s="73">
        <v>3</v>
      </c>
      <c r="E19" s="73">
        <v>83</v>
      </c>
      <c r="F19" s="73">
        <v>12</v>
      </c>
      <c r="G19" s="73">
        <v>18</v>
      </c>
      <c r="H19" s="73">
        <v>15</v>
      </c>
      <c r="I19" s="73">
        <v>23</v>
      </c>
      <c r="J19" s="73">
        <v>15</v>
      </c>
      <c r="K19" s="73">
        <v>22</v>
      </c>
      <c r="L19" s="73">
        <v>3</v>
      </c>
      <c r="M19" s="73">
        <v>57</v>
      </c>
      <c r="N19" s="73">
        <v>8</v>
      </c>
      <c r="O19" s="73">
        <v>13</v>
      </c>
      <c r="P19" s="73">
        <v>10</v>
      </c>
      <c r="Q19" s="73">
        <v>16</v>
      </c>
      <c r="R19" s="73">
        <v>6</v>
      </c>
      <c r="S19" s="73">
        <v>11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3</v>
      </c>
      <c r="AC19" s="73">
        <v>5</v>
      </c>
      <c r="AD19" s="75">
        <v>1</v>
      </c>
      <c r="AE19" s="76">
        <v>1</v>
      </c>
      <c r="AF19" s="73">
        <v>0</v>
      </c>
      <c r="AG19" s="73">
        <v>0</v>
      </c>
      <c r="AH19" s="73">
        <v>3</v>
      </c>
      <c r="AI19" s="73">
        <v>3</v>
      </c>
      <c r="AJ19" s="77">
        <v>0</v>
      </c>
      <c r="AK19" s="78">
        <v>0</v>
      </c>
      <c r="AL19" s="79">
        <v>0</v>
      </c>
      <c r="AM19" s="88">
        <v>0</v>
      </c>
      <c r="AN19" s="88">
        <v>0</v>
      </c>
      <c r="AO19" s="78">
        <v>0</v>
      </c>
      <c r="AP19" s="78">
        <v>0</v>
      </c>
      <c r="AQ19" s="78">
        <v>0</v>
      </c>
      <c r="AR19" s="82">
        <f>SUM(D19+L19+T19+AB19+AJ19)</f>
        <v>9</v>
      </c>
      <c r="AS19" s="82">
        <f>E19+M19+U19+AC19+AK19</f>
        <v>145</v>
      </c>
      <c r="AT19" s="98">
        <f>SUM(F19+H19+J19+N19+P19+R19+V19+X19+Z19+AD19+AF19+AH19+AL19+AN19+AP19)</f>
        <v>70</v>
      </c>
      <c r="AU19" s="82">
        <f>SUM(G19+I19+K19+O19+Q19+S19+W19+Y19+AA19+AE19+AG19+AI19+AM19+AO19+AQ19)</f>
        <v>107</v>
      </c>
      <c r="AV19" s="96">
        <f>AU19/AS19*100</f>
        <v>73.79310344827587</v>
      </c>
    </row>
    <row r="20" spans="1:48" ht="36.75" thickBot="1">
      <c r="A20" s="159"/>
      <c r="B20" s="156"/>
      <c r="C20" s="72" t="s">
        <v>41</v>
      </c>
      <c r="D20" s="73">
        <v>2</v>
      </c>
      <c r="E20" s="73">
        <v>71</v>
      </c>
      <c r="F20" s="73">
        <v>18</v>
      </c>
      <c r="G20" s="73">
        <v>43</v>
      </c>
      <c r="H20" s="73">
        <v>13</v>
      </c>
      <c r="I20" s="73">
        <v>17</v>
      </c>
      <c r="J20" s="73">
        <v>6</v>
      </c>
      <c r="K20" s="73">
        <v>16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5">
        <v>0</v>
      </c>
      <c r="AE20" s="76">
        <v>0</v>
      </c>
      <c r="AF20" s="73">
        <v>0</v>
      </c>
      <c r="AG20" s="73">
        <v>0</v>
      </c>
      <c r="AH20" s="73">
        <v>0</v>
      </c>
      <c r="AI20" s="73">
        <v>0</v>
      </c>
      <c r="AJ20" s="77">
        <v>0</v>
      </c>
      <c r="AK20" s="78">
        <v>0</v>
      </c>
      <c r="AL20" s="79">
        <v>0</v>
      </c>
      <c r="AM20" s="79">
        <v>0</v>
      </c>
      <c r="AN20" s="79">
        <v>0</v>
      </c>
      <c r="AO20" s="78">
        <v>0</v>
      </c>
      <c r="AP20" s="78">
        <v>0</v>
      </c>
      <c r="AQ20" s="78">
        <v>0</v>
      </c>
      <c r="AR20" s="82">
        <f t="shared" si="7"/>
        <v>2</v>
      </c>
      <c r="AS20" s="82">
        <f t="shared" si="8"/>
        <v>71</v>
      </c>
      <c r="AT20" s="98">
        <f t="shared" si="9"/>
        <v>37</v>
      </c>
      <c r="AU20" s="82">
        <f t="shared" si="9"/>
        <v>76</v>
      </c>
      <c r="AV20" s="96">
        <f t="shared" si="6"/>
        <v>107.04225352112675</v>
      </c>
    </row>
    <row r="21" spans="1:48" ht="24.75" thickBot="1">
      <c r="A21" s="160"/>
      <c r="B21" s="92" t="s">
        <v>12</v>
      </c>
      <c r="C21" s="93"/>
      <c r="D21" s="94">
        <f aca="true" t="shared" si="10" ref="D21:AJ21">SUM(D16:D20)</f>
        <v>10</v>
      </c>
      <c r="E21" s="94">
        <f t="shared" si="10"/>
        <v>193</v>
      </c>
      <c r="F21" s="94">
        <f t="shared" si="10"/>
        <v>33</v>
      </c>
      <c r="G21" s="94">
        <f t="shared" si="10"/>
        <v>64</v>
      </c>
      <c r="H21" s="94">
        <f t="shared" si="10"/>
        <v>32</v>
      </c>
      <c r="I21" s="94">
        <f t="shared" si="10"/>
        <v>44</v>
      </c>
      <c r="J21" s="94">
        <f t="shared" si="10"/>
        <v>23</v>
      </c>
      <c r="K21" s="94">
        <f t="shared" si="10"/>
        <v>40</v>
      </c>
      <c r="L21" s="94">
        <f t="shared" si="10"/>
        <v>18</v>
      </c>
      <c r="M21" s="94">
        <f t="shared" si="10"/>
        <v>199</v>
      </c>
      <c r="N21" s="94">
        <f t="shared" si="10"/>
        <v>22</v>
      </c>
      <c r="O21" s="94">
        <f t="shared" si="10"/>
        <v>74</v>
      </c>
      <c r="P21" s="94">
        <f t="shared" si="10"/>
        <v>25</v>
      </c>
      <c r="Q21" s="94">
        <f t="shared" si="10"/>
        <v>65</v>
      </c>
      <c r="R21" s="94">
        <f t="shared" si="10"/>
        <v>14</v>
      </c>
      <c r="S21" s="94">
        <f t="shared" si="10"/>
        <v>25</v>
      </c>
      <c r="T21" s="94">
        <f t="shared" si="10"/>
        <v>5</v>
      </c>
      <c r="U21" s="94">
        <f t="shared" si="10"/>
        <v>51</v>
      </c>
      <c r="V21" s="94">
        <f t="shared" si="10"/>
        <v>1</v>
      </c>
      <c r="W21" s="94">
        <f t="shared" si="10"/>
        <v>5</v>
      </c>
      <c r="X21" s="94">
        <f t="shared" si="10"/>
        <v>2</v>
      </c>
      <c r="Y21" s="94">
        <f t="shared" si="10"/>
        <v>2</v>
      </c>
      <c r="Z21" s="94">
        <f t="shared" si="10"/>
        <v>0</v>
      </c>
      <c r="AA21" s="94">
        <f t="shared" si="10"/>
        <v>0</v>
      </c>
      <c r="AB21" s="94">
        <f t="shared" si="10"/>
        <v>9</v>
      </c>
      <c r="AC21" s="94">
        <f t="shared" si="10"/>
        <v>78</v>
      </c>
      <c r="AD21" s="94">
        <f t="shared" si="10"/>
        <v>4</v>
      </c>
      <c r="AE21" s="94">
        <f t="shared" si="10"/>
        <v>12</v>
      </c>
      <c r="AF21" s="94">
        <f t="shared" si="10"/>
        <v>4</v>
      </c>
      <c r="AG21" s="94">
        <f t="shared" si="10"/>
        <v>15</v>
      </c>
      <c r="AH21" s="94">
        <f t="shared" si="10"/>
        <v>5</v>
      </c>
      <c r="AI21" s="94">
        <f t="shared" si="10"/>
        <v>13</v>
      </c>
      <c r="AJ21" s="94">
        <f t="shared" si="10"/>
        <v>0</v>
      </c>
      <c r="AK21" s="94">
        <f aca="true" t="shared" si="11" ref="AK21:AQ21">SUM(AK16:AK20)</f>
        <v>0</v>
      </c>
      <c r="AL21" s="94">
        <f t="shared" si="11"/>
        <v>0</v>
      </c>
      <c r="AM21" s="94">
        <f t="shared" si="11"/>
        <v>0</v>
      </c>
      <c r="AN21" s="94">
        <f t="shared" si="11"/>
        <v>0</v>
      </c>
      <c r="AO21" s="82">
        <f t="shared" si="11"/>
        <v>0</v>
      </c>
      <c r="AP21" s="82">
        <f t="shared" si="11"/>
        <v>0</v>
      </c>
      <c r="AQ21" s="82">
        <f t="shared" si="11"/>
        <v>0</v>
      </c>
      <c r="AR21" s="82">
        <f t="shared" si="7"/>
        <v>42</v>
      </c>
      <c r="AS21" s="82">
        <f t="shared" si="8"/>
        <v>521</v>
      </c>
      <c r="AT21" s="98">
        <f t="shared" si="9"/>
        <v>165</v>
      </c>
      <c r="AU21" s="82">
        <f t="shared" si="9"/>
        <v>359</v>
      </c>
      <c r="AV21" s="96">
        <f>AU21/AS21*100</f>
        <v>68.90595009596929</v>
      </c>
    </row>
    <row r="22" ht="13.5" customHeight="1"/>
    <row r="23" ht="13.5" customHeight="1"/>
    <row r="24" spans="18:33" ht="24" customHeight="1">
      <c r="R24" s="143" t="s">
        <v>63</v>
      </c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</row>
    <row r="25" ht="13.5" customHeight="1"/>
    <row r="26" spans="1:6" ht="20.25" customHeight="1">
      <c r="A26" s="129" t="s">
        <v>66</v>
      </c>
      <c r="B26" s="129"/>
      <c r="C26" s="129"/>
      <c r="D26" s="129"/>
      <c r="E26" s="129"/>
      <c r="F26" s="129"/>
    </row>
    <row r="27" spans="1:2" ht="17.25" customHeight="1">
      <c r="A27" s="58" t="s">
        <v>64</v>
      </c>
      <c r="B27" s="57"/>
    </row>
    <row r="29" ht="25.5" customHeight="1"/>
    <row r="30" ht="13.5" customHeight="1"/>
    <row r="31" ht="26.25" customHeight="1"/>
    <row r="32" ht="13.5" customHeight="1"/>
    <row r="33" ht="13.5" customHeight="1"/>
    <row r="34" ht="13.5" customHeight="1"/>
    <row r="35" ht="13.5" customHeight="1"/>
    <row r="36" ht="28.5" customHeight="1"/>
    <row r="37" ht="13.5" customHeight="1"/>
    <row r="38" ht="28.5" customHeight="1"/>
    <row r="39" ht="24" customHeight="1"/>
    <row r="40" ht="13.5" customHeight="1"/>
    <row r="41" ht="27.75" customHeight="1"/>
    <row r="42" ht="25.5" customHeight="1"/>
    <row r="43" ht="38.25" customHeight="1"/>
    <row r="44" ht="39" customHeight="1"/>
    <row r="45" ht="37.5" customHeight="1"/>
    <row r="46" ht="36" customHeight="1"/>
    <row r="47" ht="36.75" customHeight="1"/>
    <row r="48" ht="51" customHeight="1"/>
    <row r="49" ht="37.5" customHeight="1"/>
    <row r="50" ht="49.5" customHeight="1"/>
    <row r="51" ht="32.25" customHeight="1"/>
    <row r="54" ht="24" customHeight="1"/>
    <row r="55" ht="36.75" customHeight="1"/>
    <row r="56" ht="39" customHeight="1"/>
  </sheetData>
  <sheetProtection/>
  <mergeCells count="51">
    <mergeCell ref="AT4:AT7"/>
    <mergeCell ref="D3:AQ3"/>
    <mergeCell ref="E5:E7"/>
    <mergeCell ref="D5:D7"/>
    <mergeCell ref="AL5:AQ5"/>
    <mergeCell ref="AK5:AK7"/>
    <mergeCell ref="AR4:AR7"/>
    <mergeCell ref="A1:AL1"/>
    <mergeCell ref="A3:A7"/>
    <mergeCell ref="B3:B7"/>
    <mergeCell ref="C3:C7"/>
    <mergeCell ref="U5:U7"/>
    <mergeCell ref="F5:K5"/>
    <mergeCell ref="AJ4:AQ4"/>
    <mergeCell ref="T4:AA4"/>
    <mergeCell ref="X6:Y6"/>
    <mergeCell ref="A16:A21"/>
    <mergeCell ref="B16:B20"/>
    <mergeCell ref="A8:A15"/>
    <mergeCell ref="V6:W6"/>
    <mergeCell ref="AJ5:AJ7"/>
    <mergeCell ref="L5:L7"/>
    <mergeCell ref="Z6:AA6"/>
    <mergeCell ref="J6:K6"/>
    <mergeCell ref="R6:S6"/>
    <mergeCell ref="AU4:AU7"/>
    <mergeCell ref="D4:K4"/>
    <mergeCell ref="L4:S4"/>
    <mergeCell ref="N5:S5"/>
    <mergeCell ref="N6:O6"/>
    <mergeCell ref="B8:B14"/>
    <mergeCell ref="F6:G6"/>
    <mergeCell ref="H6:I6"/>
    <mergeCell ref="V5:AA5"/>
    <mergeCell ref="T5:T7"/>
    <mergeCell ref="R24:AG24"/>
    <mergeCell ref="M5:M7"/>
    <mergeCell ref="AD6:AE6"/>
    <mergeCell ref="P6:Q6"/>
    <mergeCell ref="AC5:AC7"/>
    <mergeCell ref="AB5:AB7"/>
    <mergeCell ref="A26:F26"/>
    <mergeCell ref="AV4:AV7"/>
    <mergeCell ref="AH6:AI6"/>
    <mergeCell ref="AD5:AI5"/>
    <mergeCell ref="AB4:AI4"/>
    <mergeCell ref="AN6:AO6"/>
    <mergeCell ref="AP6:AQ6"/>
    <mergeCell ref="AL6:AM6"/>
    <mergeCell ref="AF6:AG6"/>
    <mergeCell ref="AS4:AS7"/>
  </mergeCells>
  <printOptions/>
  <pageMargins left="0.1968503937007874" right="0.1968503937007874" top="0.31496062992125984" bottom="0.2755905511811024" header="0.5511811023622047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28.625" style="0" bestFit="1" customWidth="1"/>
  </cols>
  <sheetData>
    <row r="1" spans="1:18" ht="16.5" customHeight="1" thickBot="1">
      <c r="A1" s="123" t="s">
        <v>0</v>
      </c>
      <c r="B1" s="123" t="s">
        <v>26</v>
      </c>
      <c r="C1" s="193" t="s">
        <v>2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5"/>
      <c r="R1" s="14"/>
    </row>
    <row r="2" spans="1:18" ht="16.5" thickBot="1">
      <c r="A2" s="124"/>
      <c r="B2" s="124"/>
      <c r="C2" s="175" t="s">
        <v>3</v>
      </c>
      <c r="D2" s="176"/>
      <c r="E2" s="177"/>
      <c r="F2" s="187" t="s">
        <v>28</v>
      </c>
      <c r="G2" s="178" t="s">
        <v>4</v>
      </c>
      <c r="H2" s="179"/>
      <c r="I2" s="180"/>
      <c r="J2" s="189"/>
      <c r="K2" s="181" t="s">
        <v>5</v>
      </c>
      <c r="L2" s="182"/>
      <c r="M2" s="183"/>
      <c r="N2" s="191"/>
      <c r="O2" s="184" t="s">
        <v>6</v>
      </c>
      <c r="P2" s="185"/>
      <c r="Q2" s="185"/>
      <c r="R2" s="186"/>
    </row>
    <row r="3" spans="1:18" ht="15" thickBot="1">
      <c r="A3" s="125"/>
      <c r="B3" s="125"/>
      <c r="C3" s="9" t="s">
        <v>7</v>
      </c>
      <c r="D3" s="9" t="s">
        <v>8</v>
      </c>
      <c r="E3" s="9" t="s">
        <v>9</v>
      </c>
      <c r="F3" s="188"/>
      <c r="G3" s="10" t="s">
        <v>7</v>
      </c>
      <c r="H3" s="10" t="s">
        <v>8</v>
      </c>
      <c r="I3" s="10" t="s">
        <v>9</v>
      </c>
      <c r="J3" s="190"/>
      <c r="K3" s="11" t="s">
        <v>7</v>
      </c>
      <c r="L3" s="11" t="s">
        <v>8</v>
      </c>
      <c r="M3" s="11" t="s">
        <v>9</v>
      </c>
      <c r="N3" s="192"/>
      <c r="O3" s="12" t="s">
        <v>7</v>
      </c>
      <c r="P3" s="12" t="s">
        <v>8</v>
      </c>
      <c r="Q3" s="15" t="s">
        <v>9</v>
      </c>
      <c r="R3" s="186"/>
    </row>
    <row r="4" spans="1:18" ht="26.25" customHeight="1" thickBot="1">
      <c r="A4" s="2" t="s">
        <v>10</v>
      </c>
      <c r="B4" s="4">
        <v>60</v>
      </c>
      <c r="C4" s="5"/>
      <c r="D4" s="5"/>
      <c r="E4" s="5"/>
      <c r="F4" s="5">
        <f>SUM(C4:E4)</f>
        <v>0</v>
      </c>
      <c r="G4" s="6"/>
      <c r="H4" s="6"/>
      <c r="I4" s="6"/>
      <c r="J4" s="6"/>
      <c r="K4" s="13">
        <v>15</v>
      </c>
      <c r="L4" s="13">
        <v>11</v>
      </c>
      <c r="M4" s="13">
        <v>12</v>
      </c>
      <c r="N4" s="13">
        <f>SUM(K4:M4)</f>
        <v>38</v>
      </c>
      <c r="O4" s="7"/>
      <c r="P4" s="7"/>
      <c r="Q4" s="16"/>
      <c r="R4" s="24">
        <f>SUM(O4:Q4)</f>
        <v>0</v>
      </c>
    </row>
    <row r="5" spans="1:18" ht="26.25" customHeight="1" thickBot="1">
      <c r="A5" s="2" t="s">
        <v>13</v>
      </c>
      <c r="B5" s="3">
        <v>168</v>
      </c>
      <c r="C5" s="5"/>
      <c r="D5" s="5"/>
      <c r="E5" s="5"/>
      <c r="F5" s="5">
        <f aca="true" t="shared" si="0" ref="F5:F14">SUM(C5:E5)</f>
        <v>0</v>
      </c>
      <c r="G5" s="6"/>
      <c r="H5" s="6"/>
      <c r="I5" s="6">
        <v>1</v>
      </c>
      <c r="J5" s="6">
        <f>SUM(G5:I5)</f>
        <v>1</v>
      </c>
      <c r="K5" s="13">
        <v>4</v>
      </c>
      <c r="L5" s="13">
        <v>2</v>
      </c>
      <c r="M5" s="13">
        <v>1</v>
      </c>
      <c r="N5" s="13">
        <f aca="true" t="shared" si="1" ref="N5:N14">SUM(K5:M5)</f>
        <v>7</v>
      </c>
      <c r="O5" s="7"/>
      <c r="P5" s="7"/>
      <c r="Q5" s="16"/>
      <c r="R5" s="24">
        <f aca="true" t="shared" si="2" ref="R5:R14">SUM(O5:Q5)</f>
        <v>0</v>
      </c>
    </row>
    <row r="6" spans="1:18" ht="26.25" customHeight="1" thickBot="1">
      <c r="A6" s="2" t="s">
        <v>14</v>
      </c>
      <c r="B6" s="3">
        <v>335</v>
      </c>
      <c r="C6" s="5">
        <v>7</v>
      </c>
      <c r="D6" s="5">
        <v>8</v>
      </c>
      <c r="E6" s="5">
        <v>2</v>
      </c>
      <c r="F6" s="5">
        <f t="shared" si="0"/>
        <v>17</v>
      </c>
      <c r="G6" s="6">
        <v>2</v>
      </c>
      <c r="H6" s="6">
        <v>4</v>
      </c>
      <c r="I6" s="6">
        <v>1</v>
      </c>
      <c r="J6" s="6">
        <f aca="true" t="shared" si="3" ref="J6:J14">SUM(G6:I6)</f>
        <v>7</v>
      </c>
      <c r="K6" s="13">
        <v>45</v>
      </c>
      <c r="L6" s="13">
        <v>25</v>
      </c>
      <c r="M6" s="13">
        <v>15</v>
      </c>
      <c r="N6" s="13">
        <f t="shared" si="1"/>
        <v>85</v>
      </c>
      <c r="O6" s="7">
        <v>1</v>
      </c>
      <c r="P6" s="7"/>
      <c r="Q6" s="16">
        <v>1</v>
      </c>
      <c r="R6" s="24">
        <f t="shared" si="2"/>
        <v>2</v>
      </c>
    </row>
    <row r="7" spans="1:18" ht="26.25" customHeight="1" thickBot="1">
      <c r="A7" s="2" t="s">
        <v>15</v>
      </c>
      <c r="B7" s="3">
        <v>173</v>
      </c>
      <c r="C7" s="5">
        <v>1</v>
      </c>
      <c r="D7" s="5">
        <v>2</v>
      </c>
      <c r="E7" s="5">
        <v>1</v>
      </c>
      <c r="F7" s="5">
        <f t="shared" si="0"/>
        <v>4</v>
      </c>
      <c r="G7" s="6"/>
      <c r="H7" s="6"/>
      <c r="I7" s="6"/>
      <c r="J7" s="6">
        <f t="shared" si="3"/>
        <v>0</v>
      </c>
      <c r="K7" s="13">
        <v>4</v>
      </c>
      <c r="L7" s="13">
        <v>4</v>
      </c>
      <c r="M7" s="13">
        <v>3</v>
      </c>
      <c r="N7" s="13">
        <f t="shared" si="1"/>
        <v>11</v>
      </c>
      <c r="O7" s="7">
        <v>7</v>
      </c>
      <c r="P7" s="7">
        <v>4</v>
      </c>
      <c r="Q7" s="16"/>
      <c r="R7" s="24">
        <f t="shared" si="2"/>
        <v>11</v>
      </c>
    </row>
    <row r="8" spans="1:18" ht="26.25" customHeight="1" thickBot="1">
      <c r="A8" s="2" t="s">
        <v>17</v>
      </c>
      <c r="B8" s="3">
        <v>112</v>
      </c>
      <c r="C8" s="5"/>
      <c r="D8" s="5"/>
      <c r="E8" s="5"/>
      <c r="F8" s="5">
        <f t="shared" si="0"/>
        <v>0</v>
      </c>
      <c r="G8" s="6"/>
      <c r="H8" s="6"/>
      <c r="I8" s="6"/>
      <c r="J8" s="6">
        <f t="shared" si="3"/>
        <v>0</v>
      </c>
      <c r="K8" s="13"/>
      <c r="L8" s="13"/>
      <c r="M8" s="13">
        <v>1</v>
      </c>
      <c r="N8" s="13">
        <f t="shared" si="1"/>
        <v>1</v>
      </c>
      <c r="O8" s="7">
        <v>1</v>
      </c>
      <c r="P8" s="7">
        <v>3</v>
      </c>
      <c r="Q8" s="16">
        <v>1</v>
      </c>
      <c r="R8" s="24">
        <f t="shared" si="2"/>
        <v>5</v>
      </c>
    </row>
    <row r="9" spans="1:18" ht="26.25" customHeight="1" thickBot="1">
      <c r="A9" s="2" t="s">
        <v>18</v>
      </c>
      <c r="B9" s="3">
        <v>289</v>
      </c>
      <c r="C9" s="5">
        <v>22</v>
      </c>
      <c r="D9" s="5">
        <v>2</v>
      </c>
      <c r="E9" s="5">
        <v>6</v>
      </c>
      <c r="F9" s="5">
        <f t="shared" si="0"/>
        <v>30</v>
      </c>
      <c r="G9" s="6">
        <v>13</v>
      </c>
      <c r="H9" s="6">
        <v>10</v>
      </c>
      <c r="I9" s="6">
        <v>4</v>
      </c>
      <c r="J9" s="6">
        <f t="shared" si="3"/>
        <v>27</v>
      </c>
      <c r="K9" s="13">
        <v>40</v>
      </c>
      <c r="L9" s="13">
        <v>33</v>
      </c>
      <c r="M9" s="13">
        <v>49</v>
      </c>
      <c r="N9" s="13">
        <f t="shared" si="1"/>
        <v>122</v>
      </c>
      <c r="O9" s="7">
        <v>4</v>
      </c>
      <c r="P9" s="7">
        <v>6</v>
      </c>
      <c r="Q9" s="16">
        <v>4</v>
      </c>
      <c r="R9" s="24">
        <f t="shared" si="2"/>
        <v>14</v>
      </c>
    </row>
    <row r="10" spans="1:18" ht="26.25" customHeight="1" thickBot="1">
      <c r="A10" s="2" t="s">
        <v>19</v>
      </c>
      <c r="B10" s="3">
        <v>110</v>
      </c>
      <c r="C10" s="5" t="s">
        <v>20</v>
      </c>
      <c r="D10" s="5">
        <v>3</v>
      </c>
      <c r="E10" s="5">
        <v>4</v>
      </c>
      <c r="F10" s="5">
        <f t="shared" si="0"/>
        <v>7</v>
      </c>
      <c r="G10" s="6">
        <v>1</v>
      </c>
      <c r="H10" s="6">
        <v>1</v>
      </c>
      <c r="I10" s="6">
        <v>4</v>
      </c>
      <c r="J10" s="6">
        <f t="shared" si="3"/>
        <v>6</v>
      </c>
      <c r="K10" s="13">
        <v>20</v>
      </c>
      <c r="L10" s="13">
        <v>14</v>
      </c>
      <c r="M10" s="13">
        <v>6</v>
      </c>
      <c r="N10" s="13">
        <f t="shared" si="1"/>
        <v>40</v>
      </c>
      <c r="O10" s="7" t="s">
        <v>20</v>
      </c>
      <c r="P10" s="7" t="s">
        <v>20</v>
      </c>
      <c r="Q10" s="16" t="s">
        <v>20</v>
      </c>
      <c r="R10" s="24">
        <f t="shared" si="2"/>
        <v>0</v>
      </c>
    </row>
    <row r="11" spans="1:18" ht="26.25" customHeight="1" thickBot="1">
      <c r="A11" s="2" t="s">
        <v>21</v>
      </c>
      <c r="B11" s="3">
        <v>51</v>
      </c>
      <c r="C11" s="5"/>
      <c r="D11" s="5"/>
      <c r="E11" s="5"/>
      <c r="F11" s="5">
        <f t="shared" si="0"/>
        <v>0</v>
      </c>
      <c r="G11" s="6">
        <v>2</v>
      </c>
      <c r="H11" s="6">
        <v>5</v>
      </c>
      <c r="I11" s="6">
        <v>6</v>
      </c>
      <c r="J11" s="6">
        <f t="shared" si="3"/>
        <v>13</v>
      </c>
      <c r="K11" s="13">
        <v>13</v>
      </c>
      <c r="L11" s="13">
        <v>10</v>
      </c>
      <c r="M11" s="13">
        <v>15</v>
      </c>
      <c r="N11" s="13">
        <f t="shared" si="1"/>
        <v>38</v>
      </c>
      <c r="O11" s="7"/>
      <c r="P11" s="7"/>
      <c r="Q11" s="16"/>
      <c r="R11" s="24">
        <f t="shared" si="2"/>
        <v>0</v>
      </c>
    </row>
    <row r="12" spans="1:18" ht="39" thickBot="1">
      <c r="A12" s="2" t="s">
        <v>22</v>
      </c>
      <c r="B12" s="3">
        <v>168</v>
      </c>
      <c r="C12" s="5">
        <v>7</v>
      </c>
      <c r="D12" s="5">
        <v>8</v>
      </c>
      <c r="E12" s="5">
        <v>14</v>
      </c>
      <c r="F12" s="5">
        <f t="shared" si="0"/>
        <v>29</v>
      </c>
      <c r="G12" s="6" t="s">
        <v>20</v>
      </c>
      <c r="H12" s="6" t="s">
        <v>20</v>
      </c>
      <c r="I12" s="6" t="s">
        <v>20</v>
      </c>
      <c r="J12" s="6">
        <f t="shared" si="3"/>
        <v>0</v>
      </c>
      <c r="K12" s="13">
        <v>7</v>
      </c>
      <c r="L12" s="13">
        <v>5</v>
      </c>
      <c r="M12" s="13">
        <v>4</v>
      </c>
      <c r="N12" s="13">
        <f t="shared" si="1"/>
        <v>16</v>
      </c>
      <c r="O12" s="7" t="s">
        <v>20</v>
      </c>
      <c r="P12" s="7" t="s">
        <v>20</v>
      </c>
      <c r="Q12" s="16" t="s">
        <v>20</v>
      </c>
      <c r="R12" s="24">
        <f t="shared" si="2"/>
        <v>0</v>
      </c>
    </row>
    <row r="13" spans="1:18" ht="26.25" customHeight="1" thickBot="1">
      <c r="A13" s="2" t="s">
        <v>23</v>
      </c>
      <c r="B13" s="3">
        <v>278</v>
      </c>
      <c r="C13" s="5">
        <v>3</v>
      </c>
      <c r="D13" s="5">
        <v>5</v>
      </c>
      <c r="E13" s="5">
        <v>5</v>
      </c>
      <c r="F13" s="5">
        <f t="shared" si="0"/>
        <v>13</v>
      </c>
      <c r="G13" s="6">
        <v>5</v>
      </c>
      <c r="H13" s="6">
        <v>5</v>
      </c>
      <c r="I13" s="6">
        <v>2</v>
      </c>
      <c r="J13" s="6">
        <f t="shared" si="3"/>
        <v>12</v>
      </c>
      <c r="K13" s="13">
        <f aca="true" t="shared" si="4" ref="K13:Q13">SUM(K5:K12)</f>
        <v>133</v>
      </c>
      <c r="L13" s="13">
        <f t="shared" si="4"/>
        <v>93</v>
      </c>
      <c r="M13" s="13">
        <f t="shared" si="4"/>
        <v>94</v>
      </c>
      <c r="N13" s="13">
        <f t="shared" si="1"/>
        <v>320</v>
      </c>
      <c r="O13" s="7">
        <f t="shared" si="4"/>
        <v>13</v>
      </c>
      <c r="P13" s="7">
        <f t="shared" si="4"/>
        <v>13</v>
      </c>
      <c r="Q13" s="16">
        <f t="shared" si="4"/>
        <v>6</v>
      </c>
      <c r="R13" s="24">
        <f t="shared" si="2"/>
        <v>32</v>
      </c>
    </row>
    <row r="14" spans="1:18" ht="26.25" customHeight="1" thickBot="1">
      <c r="A14" s="2" t="s">
        <v>24</v>
      </c>
      <c r="B14" s="3">
        <v>32</v>
      </c>
      <c r="C14" s="5">
        <v>6</v>
      </c>
      <c r="D14" s="5">
        <v>2</v>
      </c>
      <c r="E14" s="5">
        <v>3</v>
      </c>
      <c r="F14" s="5">
        <f t="shared" si="0"/>
        <v>11</v>
      </c>
      <c r="G14" s="6"/>
      <c r="H14" s="6"/>
      <c r="I14" s="17"/>
      <c r="J14" s="18">
        <f t="shared" si="3"/>
        <v>0</v>
      </c>
      <c r="K14" s="13">
        <v>11</v>
      </c>
      <c r="L14" s="13">
        <v>6</v>
      </c>
      <c r="M14" s="20">
        <v>5</v>
      </c>
      <c r="N14" s="21">
        <f t="shared" si="1"/>
        <v>22</v>
      </c>
      <c r="O14" s="7"/>
      <c r="P14" s="7"/>
      <c r="Q14" s="16"/>
      <c r="R14" s="24">
        <f t="shared" si="2"/>
        <v>0</v>
      </c>
    </row>
    <row r="15" spans="1:18" ht="13.5" thickBot="1">
      <c r="A15" s="22" t="s">
        <v>27</v>
      </c>
      <c r="B15" s="25">
        <f>SUM(B4:B14)</f>
        <v>1776</v>
      </c>
      <c r="F15" s="23">
        <f>SUM(F4:F14)</f>
        <v>111</v>
      </c>
      <c r="J15" s="19">
        <f>SUM(J4:J14)</f>
        <v>66</v>
      </c>
      <c r="N15" s="21">
        <f>SUM(N4:N14)</f>
        <v>700</v>
      </c>
      <c r="R15" s="24">
        <f>SUM(R4:R14)</f>
        <v>64</v>
      </c>
    </row>
  </sheetData>
  <sheetProtection/>
  <mergeCells count="11">
    <mergeCell ref="C1:Q1"/>
    <mergeCell ref="C2:E2"/>
    <mergeCell ref="G2:I2"/>
    <mergeCell ref="K2:M2"/>
    <mergeCell ref="O2:Q2"/>
    <mergeCell ref="R2:R3"/>
    <mergeCell ref="A1:A3"/>
    <mergeCell ref="F2:F3"/>
    <mergeCell ref="J2:J3"/>
    <mergeCell ref="N2:N3"/>
    <mergeCell ref="B1:B3"/>
  </mergeCells>
  <printOptions/>
  <pageMargins left="0.29" right="0.19" top="0.49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82" sqref="A8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УФКСиТ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Ssh-10</cp:lastModifiedBy>
  <cp:lastPrinted>2018-04-05T11:30:18Z</cp:lastPrinted>
  <dcterms:created xsi:type="dcterms:W3CDTF">2010-05-04T04:47:49Z</dcterms:created>
  <dcterms:modified xsi:type="dcterms:W3CDTF">2021-04-05T14:47:46Z</dcterms:modified>
  <cp:category/>
  <cp:version/>
  <cp:contentType/>
  <cp:contentStatus/>
</cp:coreProperties>
</file>